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ohcg-my.sharepoint.com/personal/brichards_oceanshealthcare_com/Documents/Desktop/PT FILES - MAY TO JULY 2026/Price Transparency 4.1.26 updates/"/>
    </mc:Choice>
  </mc:AlternateContent>
  <xr:revisionPtr revIDLastSave="0" documentId="8_{8C8625B0-6346-46C1-8DEF-EEBB92576215}" xr6:coauthVersionLast="47" xr6:coauthVersionMax="47" xr10:uidLastSave="{00000000-0000-0000-0000-000000000000}"/>
  <workbookProtection workbookAlgorithmName="SHA-512" workbookHashValue="AOlCOEkIxQSKQU9IjERAI2AqbkBiBVEyExLPtNPJSuJlCjn2d+5ZjLq9G5WHas6f9llStBzdzQh6QJJ31HP0UA==" workbookSaltValue="LlTOqrlKay2vFT96/G7b6Q==" workbookSpinCount="100000" lockStructure="1"/>
  <bookViews>
    <workbookView xWindow="-28920" yWindow="-3885" windowWidth="29040" windowHeight="15720" tabRatio="785" firstSheet="1" activeTab="1" xr2:uid="{615B4BF2-19A0-42C5-A795-6A2C3BC5A169}"/>
  </bookViews>
  <sheets>
    <sheet name="STANDARD CHARGES" sheetId="18" state="hidden" r:id="rId1"/>
    <sheet name="SHOPPABLE SERVICES" sheetId="6" r:id="rId2"/>
    <sheet name="LOGOS" sheetId="13" state="hidden" r:id="rId3"/>
    <sheet name="MS MEDICAID APR DRGS" sheetId="10" state="hidden" r:id="rId4"/>
    <sheet name="INPATIENT RATE TABLE" sheetId="7" state="hidden" r:id="rId5"/>
    <sheet name="INSURANCE PLAN LIST" sheetId="15" state="hidden" r:id="rId6"/>
    <sheet name="TRICARE" sheetId="9" state="hidden" r:id="rId7"/>
    <sheet name="IP-MEDICARE BASE RATES" sheetId="3" state="hidden" r:id="rId8"/>
    <sheet name="OUTPATIENT RATE TABLE" sheetId="11" state="hidden" r:id="rId9"/>
    <sheet name="PRIVATE PAY TABLE" sheetId="17" state="hidden" r:id="rId10"/>
    <sheet name="MEDICARE IOP RATES" sheetId="12" state="hidden" r:id="rId11"/>
    <sheet name="LOCATION LOOKUP TABLE" sheetId="14" state="hidden" r:id="rId12"/>
  </sheets>
  <definedNames>
    <definedName name="_xlnm._FilterDatabase" localSheetId="4" hidden="1">'INPATIENT RATE TABLE'!$B$2:$I$884</definedName>
    <definedName name="_xlnm._FilterDatabase" localSheetId="3" hidden="1">'MS MEDICAID APR DRGS'!$A$3:$U$39</definedName>
    <definedName name="_xlnm._FilterDatabase" localSheetId="8" hidden="1">'OUTPATIENT RATE TABLE'!$B$2:$I$714</definedName>
    <definedName name="_xlnm._FilterDatabase" localSheetId="0" hidden="1">'STANDARD CHARGES'!$J$1:$J$6</definedName>
    <definedName name="_xlnm.Criteria" localSheetId="0">'STANDARD CHARGES'!$J$1:$L$6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0" i="18" l="1"/>
  <c r="B11" i="18" l="1"/>
  <c r="K10" i="18" s="1"/>
  <c r="BR10" i="18" l="1"/>
  <c r="BR5" i="18" s="1"/>
  <c r="BQ10" i="18"/>
  <c r="BQ6" i="18" s="1"/>
  <c r="K6" i="18"/>
  <c r="K3" i="18"/>
  <c r="BU10" i="18"/>
  <c r="BU6" i="18" s="1"/>
  <c r="CV10" i="18"/>
  <c r="CV2" i="18" s="1"/>
  <c r="CU10" i="18"/>
  <c r="CU3" i="18" s="1"/>
  <c r="CR10" i="18"/>
  <c r="CQ10" i="18"/>
  <c r="CP10" i="18"/>
  <c r="CP2" i="18" s="1"/>
  <c r="CL10" i="18"/>
  <c r="CL5" i="18" s="1"/>
  <c r="CK10" i="18"/>
  <c r="CK3" i="18" s="1"/>
  <c r="CT10" i="18"/>
  <c r="CS10" i="18"/>
  <c r="CS3" i="18" s="1"/>
  <c r="CO10" i="18"/>
  <c r="CO5" i="18" s="1"/>
  <c r="CA10" i="18"/>
  <c r="CA3" i="18" s="1"/>
  <c r="CB10" i="18"/>
  <c r="CB3" i="18" s="1"/>
  <c r="BZ10" i="18"/>
  <c r="BZ6" i="18" s="1"/>
  <c r="BY10" i="18"/>
  <c r="BY3" i="18" s="1"/>
  <c r="BX10" i="18"/>
  <c r="BX5" i="18" s="1"/>
  <c r="BW10" i="18"/>
  <c r="BW3" i="18" s="1"/>
  <c r="BV10" i="18"/>
  <c r="BV3" i="18" s="1"/>
  <c r="CW10" i="18"/>
  <c r="CW5" i="18" s="1"/>
  <c r="CC10" i="18"/>
  <c r="CC5" i="18" s="1"/>
  <c r="CN10" i="18"/>
  <c r="CN5" i="18" s="1"/>
  <c r="BT10" i="18"/>
  <c r="BT5" i="18" s="1"/>
  <c r="CM10" i="18"/>
  <c r="CM3" i="18" s="1"/>
  <c r="BS10" i="18"/>
  <c r="DD10" i="18"/>
  <c r="DD5" i="18" s="1"/>
  <c r="CJ10" i="18"/>
  <c r="CJ5" i="18" s="1"/>
  <c r="BP10" i="18"/>
  <c r="BP5" i="18" s="1"/>
  <c r="BO10" i="18"/>
  <c r="BO2" i="18" s="1"/>
  <c r="DC10" i="18"/>
  <c r="CI10" i="18"/>
  <c r="CI3" i="18" s="1"/>
  <c r="DB10" i="18"/>
  <c r="DB2" i="18" s="1"/>
  <c r="CH10" i="18"/>
  <c r="CH2" i="18" s="1"/>
  <c r="BN10" i="18"/>
  <c r="BN5" i="18" s="1"/>
  <c r="DA10" i="18"/>
  <c r="DA5" i="18" s="1"/>
  <c r="CG10" i="18"/>
  <c r="CG5" i="18" s="1"/>
  <c r="BM10" i="18"/>
  <c r="BM5" i="18" s="1"/>
  <c r="CZ10" i="18"/>
  <c r="CZ5" i="18" s="1"/>
  <c r="CF10" i="18"/>
  <c r="CF5" i="18" s="1"/>
  <c r="BL10" i="18"/>
  <c r="BL6" i="18" s="1"/>
  <c r="CY10" i="18"/>
  <c r="CY5" i="18" s="1"/>
  <c r="CE10" i="18"/>
  <c r="CE3" i="18" s="1"/>
  <c r="BK10" i="18"/>
  <c r="BK5" i="18" s="1"/>
  <c r="CX10" i="18"/>
  <c r="CX2" i="18" s="1"/>
  <c r="CD10" i="18"/>
  <c r="BJ10" i="18"/>
  <c r="CW6" i="18"/>
  <c r="BQ5" i="18"/>
  <c r="DC5" i="18"/>
  <c r="DC6" i="18"/>
  <c r="CP5" i="18"/>
  <c r="CT5" i="18"/>
  <c r="CT6" i="18"/>
  <c r="CK6" i="18"/>
  <c r="CP6" i="18"/>
  <c r="CI6" i="18"/>
  <c r="BZ5" i="18"/>
  <c r="CI5" i="18"/>
  <c r="BU5" i="18"/>
  <c r="CC6" i="18"/>
  <c r="CR5" i="18"/>
  <c r="BS5" i="18"/>
  <c r="CR3" i="18"/>
  <c r="DC2" i="18"/>
  <c r="CQ3" i="18"/>
  <c r="BX3" i="18"/>
  <c r="CT2" i="18"/>
  <c r="DD2" i="18"/>
  <c r="DC3" i="18"/>
  <c r="CY3" i="18"/>
  <c r="DA2" i="18"/>
  <c r="CT3" i="18"/>
  <c r="CP3" i="18"/>
  <c r="CD2" i="18"/>
  <c r="BJ2" i="18"/>
  <c r="CV3" i="18"/>
  <c r="CW2" i="18"/>
  <c r="CU6" i="18"/>
  <c r="CA6" i="18"/>
  <c r="BU3" i="18"/>
  <c r="CU2" i="18"/>
  <c r="CA2" i="18"/>
  <c r="BS3" i="18"/>
  <c r="CR6" i="18"/>
  <c r="BX6" i="18"/>
  <c r="CS6" i="18"/>
  <c r="CL3" i="18"/>
  <c r="BR3" i="18"/>
  <c r="CS2" i="18"/>
  <c r="CQ6" i="18"/>
  <c r="CD5" i="18"/>
  <c r="BJ5" i="18"/>
  <c r="BQ3" i="18"/>
  <c r="CR2" i="18"/>
  <c r="BX2" i="18"/>
  <c r="DD3" i="18"/>
  <c r="BP3" i="18"/>
  <c r="CQ2" i="18"/>
  <c r="BW2" i="18"/>
  <c r="CV6" i="18"/>
  <c r="CB6" i="18"/>
  <c r="BT6" i="18"/>
  <c r="CU5" i="18"/>
  <c r="CA5" i="18"/>
  <c r="CO2" i="18"/>
  <c r="BU2" i="18"/>
  <c r="CM6" i="18"/>
  <c r="BS6" i="18"/>
  <c r="CO6" i="18"/>
  <c r="CV5" i="18"/>
  <c r="BT2" i="18"/>
  <c r="CL6" i="18"/>
  <c r="BR6" i="18"/>
  <c r="CS5" i="18"/>
  <c r="CZ3" i="18"/>
  <c r="BL3" i="18"/>
  <c r="BS2" i="18"/>
  <c r="CL2" i="18"/>
  <c r="BR2" i="18"/>
  <c r="CQ5" i="18"/>
  <c r="CD3" i="18"/>
  <c r="BJ3" i="18"/>
  <c r="CK2" i="18"/>
  <c r="BQ2" i="18"/>
  <c r="DB6" i="18"/>
  <c r="BN6" i="18"/>
  <c r="CW3" i="18"/>
  <c r="CC3" i="18"/>
  <c r="CD6" i="18"/>
  <c r="BJ6" i="18"/>
  <c r="F2" i="18"/>
  <c r="H5" i="18"/>
  <c r="G5" i="18"/>
  <c r="K5" i="18"/>
  <c r="K2" i="18"/>
  <c r="F5" i="18"/>
  <c r="G2" i="18"/>
  <c r="H2" i="18"/>
  <c r="AX10" i="18"/>
  <c r="AC10" i="18"/>
  <c r="AU10" i="18"/>
  <c r="Y10" i="18"/>
  <c r="AD10" i="18"/>
  <c r="AB10" i="18"/>
  <c r="X10" i="18"/>
  <c r="AR10" i="18"/>
  <c r="AQ10" i="18"/>
  <c r="W10" i="18"/>
  <c r="AA10" i="18"/>
  <c r="Z10" i="18"/>
  <c r="J10" i="18"/>
  <c r="AP10" i="18"/>
  <c r="BI10" i="18"/>
  <c r="U10" i="18"/>
  <c r="BH10" i="18"/>
  <c r="AN10" i="18"/>
  <c r="S10" i="18"/>
  <c r="AL10" i="18"/>
  <c r="BE10" i="18"/>
  <c r="AK10" i="18"/>
  <c r="BD10" i="18"/>
  <c r="AJ10" i="18"/>
  <c r="P10" i="18"/>
  <c r="BC10" i="18"/>
  <c r="AI10" i="18"/>
  <c r="O10" i="18"/>
  <c r="BB10" i="18"/>
  <c r="AH10" i="18"/>
  <c r="N10" i="18"/>
  <c r="AW10" i="18"/>
  <c r="AV10" i="18"/>
  <c r="AT10" i="18"/>
  <c r="AS10" i="18"/>
  <c r="V10" i="18"/>
  <c r="AO10" i="18"/>
  <c r="T10" i="18"/>
  <c r="BG10" i="18"/>
  <c r="AM10" i="18"/>
  <c r="BF10" i="18"/>
  <c r="R10" i="18"/>
  <c r="Q10" i="18"/>
  <c r="BA10" i="18"/>
  <c r="AG10" i="18"/>
  <c r="M10" i="18"/>
  <c r="AZ10" i="18"/>
  <c r="AF10" i="18"/>
  <c r="L10" i="18"/>
  <c r="AY10" i="18"/>
  <c r="AE10" i="18"/>
  <c r="DA3" i="18" l="1"/>
  <c r="DA6" i="18"/>
  <c r="BW6" i="18"/>
  <c r="BT3" i="18"/>
  <c r="CI2" i="18"/>
  <c r="CK5" i="18"/>
  <c r="BV6" i="18"/>
  <c r="BY6" i="18"/>
  <c r="CB2" i="18"/>
  <c r="BY5" i="18"/>
  <c r="CG3" i="18"/>
  <c r="BM6" i="18"/>
  <c r="CO3" i="18"/>
  <c r="CG6" i="18"/>
  <c r="BM3" i="18"/>
  <c r="CH6" i="18"/>
  <c r="CB5" i="18"/>
  <c r="DB5" i="18"/>
  <c r="BZ2" i="18"/>
  <c r="BN3" i="18"/>
  <c r="CN2" i="18"/>
  <c r="CM2" i="18"/>
  <c r="CH3" i="18"/>
  <c r="CX3" i="18"/>
  <c r="CJ3" i="18"/>
  <c r="CH5" i="18"/>
  <c r="CF3" i="18"/>
  <c r="DB3" i="18"/>
  <c r="BY2" i="18"/>
  <c r="CC2" i="18"/>
  <c r="CX6" i="18"/>
  <c r="CX5" i="18"/>
  <c r="BZ3" i="18"/>
  <c r="BM2" i="18"/>
  <c r="BN2" i="18"/>
  <c r="BO5" i="18"/>
  <c r="CZ2" i="18"/>
  <c r="CN6" i="18"/>
  <c r="CJ2" i="18"/>
  <c r="CF2" i="18"/>
  <c r="CM5" i="18"/>
  <c r="BK2" i="18"/>
  <c r="CZ6" i="18"/>
  <c r="BL5" i="18"/>
  <c r="BV5" i="18"/>
  <c r="CE2" i="18"/>
  <c r="BW5" i="18"/>
  <c r="CF6" i="18"/>
  <c r="CG2" i="18"/>
  <c r="BV2" i="18"/>
  <c r="CJ6" i="18"/>
  <c r="CY6" i="18"/>
  <c r="CN3" i="18"/>
  <c r="BP2" i="18"/>
  <c r="CE6" i="18"/>
  <c r="BK6" i="18"/>
  <c r="BL2" i="18"/>
  <c r="BK3" i="18"/>
  <c r="BP6" i="18"/>
  <c r="CY2" i="18"/>
  <c r="CE5" i="18"/>
  <c r="BO3" i="18"/>
  <c r="BO6" i="18"/>
  <c r="DD6" i="18"/>
  <c r="AV3" i="18"/>
  <c r="AV5" i="18"/>
  <c r="AV6" i="18"/>
  <c r="AV2" i="18"/>
  <c r="AW5" i="18"/>
  <c r="AW3" i="18"/>
  <c r="AW6" i="18"/>
  <c r="AW2" i="18"/>
  <c r="AQ5" i="18"/>
  <c r="AQ3" i="18"/>
  <c r="AQ6" i="18"/>
  <c r="AQ2" i="18"/>
  <c r="U3" i="18"/>
  <c r="U5" i="18"/>
  <c r="U6" i="18"/>
  <c r="U2" i="18"/>
  <c r="AT2" i="18"/>
  <c r="AT6" i="18"/>
  <c r="AT3" i="18"/>
  <c r="AT5" i="18"/>
  <c r="AP3" i="18"/>
  <c r="AP5" i="18"/>
  <c r="AP6" i="18"/>
  <c r="AP2" i="18"/>
  <c r="J6" i="18"/>
  <c r="J5" i="18"/>
  <c r="J3" i="18"/>
  <c r="J2" i="18"/>
  <c r="Z6" i="18"/>
  <c r="Z3" i="18"/>
  <c r="Z2" i="18"/>
  <c r="Z5" i="18"/>
  <c r="N2" i="18"/>
  <c r="N3" i="18"/>
  <c r="N5" i="18"/>
  <c r="N6" i="18"/>
  <c r="AY6" i="18"/>
  <c r="AY2" i="18"/>
  <c r="AY5" i="18"/>
  <c r="AY3" i="18"/>
  <c r="W3" i="18"/>
  <c r="W5" i="18"/>
  <c r="W6" i="18"/>
  <c r="W2" i="18"/>
  <c r="L6" i="18"/>
  <c r="L2" i="18"/>
  <c r="L3" i="18"/>
  <c r="L5" i="18"/>
  <c r="BB6" i="18"/>
  <c r="BB2" i="18"/>
  <c r="BB3" i="18"/>
  <c r="BB5" i="18"/>
  <c r="O5" i="18"/>
  <c r="O6" i="18"/>
  <c r="O2" i="18"/>
  <c r="O3" i="18"/>
  <c r="AR3" i="18"/>
  <c r="AR5" i="18"/>
  <c r="AR2" i="18"/>
  <c r="AR6" i="18"/>
  <c r="BD3" i="18"/>
  <c r="BD5" i="18"/>
  <c r="BD6" i="18"/>
  <c r="BD2" i="18"/>
  <c r="R2" i="18"/>
  <c r="R5" i="18"/>
  <c r="R6" i="18"/>
  <c r="R3" i="18"/>
  <c r="BF2" i="18"/>
  <c r="BF3" i="18"/>
  <c r="BF5" i="18"/>
  <c r="BF6" i="18"/>
  <c r="BE5" i="18"/>
  <c r="BE3" i="18"/>
  <c r="BE6" i="18"/>
  <c r="BE2" i="18"/>
  <c r="AM5" i="18"/>
  <c r="AM6" i="18"/>
  <c r="AM3" i="18"/>
  <c r="AM2" i="18"/>
  <c r="AS2" i="18"/>
  <c r="AS3" i="18"/>
  <c r="AS6" i="18"/>
  <c r="AS5" i="18"/>
  <c r="BI5" i="18"/>
  <c r="BI6" i="18"/>
  <c r="BI2" i="18"/>
  <c r="BI3" i="18"/>
  <c r="AE6" i="18"/>
  <c r="AE2" i="18"/>
  <c r="AE5" i="18"/>
  <c r="AE3" i="18"/>
  <c r="AA3" i="18"/>
  <c r="AA5" i="18"/>
  <c r="AA6" i="18"/>
  <c r="AA2" i="18"/>
  <c r="AH6" i="18"/>
  <c r="AH3" i="18"/>
  <c r="AH5" i="18"/>
  <c r="AH2" i="18"/>
  <c r="AF6" i="18"/>
  <c r="AF2" i="18"/>
  <c r="AF3" i="18"/>
  <c r="AF5" i="18"/>
  <c r="AZ6" i="18"/>
  <c r="AZ2" i="18"/>
  <c r="AZ3" i="18"/>
  <c r="AZ5" i="18"/>
  <c r="AI5" i="18"/>
  <c r="AI6" i="18"/>
  <c r="AI2" i="18"/>
  <c r="AI3" i="18"/>
  <c r="X3" i="18"/>
  <c r="X5" i="18"/>
  <c r="X6" i="18"/>
  <c r="X2" i="18"/>
  <c r="M6" i="18"/>
  <c r="M3" i="18"/>
  <c r="M5" i="18"/>
  <c r="M2" i="18"/>
  <c r="BC5" i="18"/>
  <c r="BC6" i="18"/>
  <c r="BC2" i="18"/>
  <c r="BC3" i="18"/>
  <c r="AB3" i="18"/>
  <c r="AB5" i="18"/>
  <c r="AB6" i="18"/>
  <c r="AB2" i="18"/>
  <c r="AK6" i="18"/>
  <c r="AK3" i="18"/>
  <c r="AK5" i="18"/>
  <c r="AK2" i="18"/>
  <c r="AG2" i="18"/>
  <c r="AG3" i="18"/>
  <c r="AG5" i="18"/>
  <c r="AG6" i="18"/>
  <c r="P6" i="18"/>
  <c r="P3" i="18"/>
  <c r="P5" i="18"/>
  <c r="P2" i="18"/>
  <c r="AD6" i="18"/>
  <c r="AD2" i="18"/>
  <c r="AD3" i="18"/>
  <c r="AD5" i="18"/>
  <c r="BA6" i="18"/>
  <c r="BA2" i="18"/>
  <c r="BA3" i="18"/>
  <c r="BA5" i="18"/>
  <c r="AJ5" i="18"/>
  <c r="AJ2" i="18"/>
  <c r="AJ3" i="18"/>
  <c r="AJ6" i="18"/>
  <c r="Y3" i="18"/>
  <c r="Y6" i="18"/>
  <c r="Y2" i="18"/>
  <c r="Y5" i="18"/>
  <c r="BG2" i="18"/>
  <c r="BG3" i="18"/>
  <c r="BG5" i="18"/>
  <c r="BG6" i="18"/>
  <c r="T6" i="18"/>
  <c r="T2" i="18"/>
  <c r="T3" i="18"/>
  <c r="T5" i="18"/>
  <c r="BH5" i="18"/>
  <c r="BH6" i="18"/>
  <c r="BH2" i="18"/>
  <c r="BH3" i="18"/>
  <c r="AN6" i="18"/>
  <c r="AN2" i="18"/>
  <c r="AN3" i="18"/>
  <c r="AN5" i="18"/>
  <c r="V3" i="18"/>
  <c r="V5" i="18"/>
  <c r="V6" i="18"/>
  <c r="V2" i="18"/>
  <c r="Q3" i="18"/>
  <c r="Q6" i="18"/>
  <c r="Q2" i="18"/>
  <c r="Q5" i="18"/>
  <c r="AU3" i="18"/>
  <c r="AU5" i="18"/>
  <c r="AU6" i="18"/>
  <c r="AU2" i="18"/>
  <c r="AC3" i="18"/>
  <c r="AC5" i="18"/>
  <c r="AC6" i="18"/>
  <c r="AC2" i="18"/>
  <c r="AX6" i="18"/>
  <c r="AX5" i="18"/>
  <c r="AX3" i="18"/>
  <c r="AX2" i="18"/>
  <c r="AL5" i="18"/>
  <c r="AL6" i="18"/>
  <c r="AL3" i="18"/>
  <c r="AL2" i="18"/>
  <c r="S2" i="18"/>
  <c r="S5" i="18"/>
  <c r="S6" i="18"/>
  <c r="S3" i="18"/>
  <c r="AO3" i="18"/>
  <c r="AO6" i="18"/>
  <c r="AO2" i="18"/>
  <c r="AO5" i="18"/>
  <c r="F5" i="6" l="1"/>
  <c r="E5" i="6"/>
  <c r="L13" i="6" s="1"/>
  <c r="N13" i="6" l="1"/>
  <c r="M13" i="6"/>
  <c r="L24" i="6"/>
  <c r="D6" i="6"/>
  <c r="H13" i="6" s="1"/>
  <c r="N24" i="6"/>
  <c r="M24" i="6"/>
  <c r="M42" i="10"/>
  <c r="J24" i="6" l="1"/>
  <c r="H24" i="6"/>
  <c r="I24" i="6"/>
  <c r="L42" i="10"/>
  <c r="L44" i="10" s="1"/>
  <c r="I13" i="6" l="1"/>
  <c r="J13" i="6" l="1"/>
</calcChain>
</file>

<file path=xl/sharedStrings.xml><?xml version="1.0" encoding="utf-8"?>
<sst xmlns="http://schemas.openxmlformats.org/spreadsheetml/2006/main" count="12477" uniqueCount="2499">
  <si>
    <t>Oceans Behavioral Hospital of Abilene</t>
  </si>
  <si>
    <t>INSURANCE PLAN</t>
  </si>
  <si>
    <t>HUMANA (MEDICARE ADVANTAGE)</t>
  </si>
  <si>
    <t>OCEANS HOSPITAL</t>
  </si>
  <si>
    <t>SHOPPABLE SERVICE</t>
  </si>
  <si>
    <t>PRIMARY SERVICE &amp; ANCILLARY SERVICES</t>
  </si>
  <si>
    <t>CPT/HCPCS CODE</t>
  </si>
  <si>
    <t>COVERAGE</t>
  </si>
  <si>
    <t>REIMBURSEMENT DETAIL</t>
  </si>
  <si>
    <t>REIMBURSEMENT TYPE</t>
  </si>
  <si>
    <t>PAYOR-SPECIFIC NEGOTIATED CHARGE</t>
  </si>
  <si>
    <t>DISCOUNTED     CASH PRICE                        (NO INSURANCE)</t>
  </si>
  <si>
    <t>DE-IDENTIFIED MINIMUM RATE (ALL CONTRACTS)</t>
  </si>
  <si>
    <t>DE-IDENTIFIED MAXIMUM RATE (ALL CONTRACTS)</t>
  </si>
  <si>
    <t>OCEANS BEHAVIORAL HOSPITAL OF LAFAYETTE</t>
  </si>
  <si>
    <t>OPTUM</t>
  </si>
  <si>
    <t>INPATIENT PSYCHIATRIAC HOSPITALIZATION</t>
  </si>
  <si>
    <t>ROOM &amp; BOARD</t>
  </si>
  <si>
    <t>Not billed separately - all services covered by per diem contract rate</t>
  </si>
  <si>
    <t>PHARMACY SERVICES</t>
  </si>
  <si>
    <t>LABORATORY SERVICES</t>
  </si>
  <si>
    <t>RADIOLOGY SERVICES</t>
  </si>
  <si>
    <t>THERAPY SERVICES</t>
  </si>
  <si>
    <t>NURSING SERVICES</t>
  </si>
  <si>
    <t xml:space="preserve">PHYSICIAN SERVICES </t>
  </si>
  <si>
    <t>Not provided by hospital (may be billed separately)</t>
  </si>
  <si>
    <t>AETNA</t>
  </si>
  <si>
    <t>INTENSIVE OUTPATIENT SERVICES (IOP)</t>
  </si>
  <si>
    <t>GROUP PSYCHOTHERAPY</t>
  </si>
  <si>
    <t xml:space="preserve">INDIVIDUAL PSYCHOTHERAPY </t>
  </si>
  <si>
    <t>90832, 90834, 90837</t>
  </si>
  <si>
    <t>FAMILY PSYCHOTHERAPY</t>
  </si>
  <si>
    <t>INSTRUCTIONS</t>
  </si>
  <si>
    <t>DEFINITIONS</t>
  </si>
  <si>
    <t>Payor-specific negotiated charge</t>
  </si>
  <si>
    <t>These are charges that the hospital has negotiated with third-party payors (insurance companies) for an item or service.  This would be the gross charges minus the negotiated discounts.  For example, the total gross charges for staying in a hospital for one day is $1600, but the reimbursement from your insurance company will be $800.  $800 represents the"payor-specific negotiated charge."</t>
  </si>
  <si>
    <t>QUESTIONS</t>
  </si>
  <si>
    <t>I do not see my insurance plan as an option</t>
  </si>
  <si>
    <t xml:space="preserve">If you do not see your specific insurance plan listed, it dosent necessarily mean Oceans is not contracted.  For example your specific plan may fall under an "umbrella" of an insurance company that Oceans is contracted with but is not specifically listed as an option.  I.e. you have plan XXX that falls under "Optum."  The selections will have Optum, but may not have "plan XXX."  Please contact the Oceans Hospital your are interested in or your insuance company directly for any questions you may have about coverage.   </t>
  </si>
  <si>
    <t>Discounted cash price</t>
  </si>
  <si>
    <t xml:space="preserve">This is the standard charge offered to patients that are self-pay (i.e. they do not have a third party health insurance provider).  The discounted cash price reflects the discount rate by the hospital.  For example, an individual admitted to the hospital for one day would have gross charges of $1600.  A discounted cash price of $800 would be the amount the individual would be required to pay for services provided. </t>
  </si>
  <si>
    <t>De-identified minimum negotiated charge</t>
  </si>
  <si>
    <t xml:space="preserve">The results say "NOT CONTRACTED" - What does this mean? </t>
  </si>
  <si>
    <t xml:space="preserve">This is the lowest payor-specific charge that a hospital has negotiated with ALL third-party payors (insurance companies) for an item or service. </t>
  </si>
  <si>
    <t xml:space="preserve">If you see "NOT CONTRACTED" in the results, it may mean Oceans does not have a contract with your insurance provider.  In these cases, contact the Oceans Hospital you are interested in or your insurance company directly for any questions and to double check coverage.  In many instances, Oceans can work out "single case agreements" or "gap exceptions" with non-contracted insurance providers that would work as though Oceans was a contracted provider. </t>
  </si>
  <si>
    <t>De-identified maximum negotiated charge</t>
  </si>
  <si>
    <t xml:space="preserve">This is the highest payor-specific charge that a hospital has negotiated with ALL third-party payors (insurance companies) for an item or service. </t>
  </si>
  <si>
    <t>BROUSSARD</t>
  </si>
  <si>
    <t>MIDLAND</t>
  </si>
  <si>
    <t>ABILENE</t>
  </si>
  <si>
    <t>LONGVIEW</t>
  </si>
  <si>
    <t>LUFKIN</t>
  </si>
  <si>
    <t>KATY</t>
  </si>
  <si>
    <t>BATON ROUGE</t>
  </si>
  <si>
    <t>BILOXI</t>
  </si>
  <si>
    <t>DERIDDER</t>
  </si>
  <si>
    <t>PASADENA</t>
  </si>
  <si>
    <t>LAKE CHARLES</t>
  </si>
  <si>
    <t>WACO</t>
  </si>
  <si>
    <t>HAMMOND</t>
  </si>
  <si>
    <t>OPELOUSAS</t>
  </si>
  <si>
    <t>ALEXANDRIA</t>
  </si>
  <si>
    <t>GNO</t>
  </si>
  <si>
    <t xml:space="preserve">FY 2021 </t>
  </si>
  <si>
    <t>APR-DRG</t>
  </si>
  <si>
    <t>Severity</t>
  </si>
  <si>
    <t>Base DRG (Without Severity)</t>
  </si>
  <si>
    <t>APR-DRG Description</t>
  </si>
  <si>
    <t>Relative Weight</t>
  </si>
  <si>
    <t>Pediatric Policy Adjustor</t>
  </si>
  <si>
    <t>Adult Policy Adjustor</t>
  </si>
  <si>
    <t xml:space="preserve">Payment Rel. Wt. Pediatric </t>
  </si>
  <si>
    <t>Payment Rel. Wt. Adult</t>
  </si>
  <si>
    <t xml:space="preserve">DRG Base Payment Pediatric </t>
  </si>
  <si>
    <t xml:space="preserve">DRG Base Payment Adult </t>
  </si>
  <si>
    <t>National Average LOS</t>
  </si>
  <si>
    <t>Medicaid Care Category Pediatric</t>
  </si>
  <si>
    <t>Medicaid Care Category Adult</t>
  </si>
  <si>
    <t>Trnsplnt Indicator</t>
  </si>
  <si>
    <t>Outlier Elig</t>
  </si>
  <si>
    <t xml:space="preserve">Stays </t>
  </si>
  <si>
    <t>750-1</t>
  </si>
  <si>
    <t>1</t>
  </si>
  <si>
    <t>750</t>
  </si>
  <si>
    <t>Schizophrenia</t>
  </si>
  <si>
    <t>Pediatric Mental Health</t>
  </si>
  <si>
    <t>Adult Mental Health</t>
  </si>
  <si>
    <t>D</t>
  </si>
  <si>
    <t>750-2</t>
  </si>
  <si>
    <t>2</t>
  </si>
  <si>
    <t>750-3</t>
  </si>
  <si>
    <t>3</t>
  </si>
  <si>
    <t>750-4</t>
  </si>
  <si>
    <t>4</t>
  </si>
  <si>
    <t>751-1</t>
  </si>
  <si>
    <t>751</t>
  </si>
  <si>
    <t>Maj Depression</t>
  </si>
  <si>
    <t>751-2</t>
  </si>
  <si>
    <t>751-3</t>
  </si>
  <si>
    <t>751-4</t>
  </si>
  <si>
    <t>752-1</t>
  </si>
  <si>
    <t>752</t>
  </si>
  <si>
    <t xml:space="preserve">Dis of Personality </t>
  </si>
  <si>
    <t>752-2</t>
  </si>
  <si>
    <t>752-3</t>
  </si>
  <si>
    <t>752-4</t>
  </si>
  <si>
    <t>753-1</t>
  </si>
  <si>
    <t>753</t>
  </si>
  <si>
    <t>Bipolar Dis</t>
  </si>
  <si>
    <t>753-2</t>
  </si>
  <si>
    <t>753-3</t>
  </si>
  <si>
    <t>753-4</t>
  </si>
  <si>
    <t>754-1</t>
  </si>
  <si>
    <t>754</t>
  </si>
  <si>
    <t>Depression Exc Maj Dep</t>
  </si>
  <si>
    <t>754-2</t>
  </si>
  <si>
    <t>754-3</t>
  </si>
  <si>
    <t>754-4</t>
  </si>
  <si>
    <t>755-1</t>
  </si>
  <si>
    <t>755</t>
  </si>
  <si>
    <t>Adjust Dis &amp; Neuroses Exc Dep</t>
  </si>
  <si>
    <t>755-2</t>
  </si>
  <si>
    <t>755-3</t>
  </si>
  <si>
    <t>755-4</t>
  </si>
  <si>
    <t>756-1</t>
  </si>
  <si>
    <t>756</t>
  </si>
  <si>
    <t>Acute Anxiety &amp; Delirium States</t>
  </si>
  <si>
    <t>756-2</t>
  </si>
  <si>
    <t>756-3</t>
  </si>
  <si>
    <t>756-4</t>
  </si>
  <si>
    <t>757-1</t>
  </si>
  <si>
    <t>757</t>
  </si>
  <si>
    <t>Organic Mental Health Disturb</t>
  </si>
  <si>
    <t>757-2</t>
  </si>
  <si>
    <t>757-3</t>
  </si>
  <si>
    <t>757-4</t>
  </si>
  <si>
    <t>758-1</t>
  </si>
  <si>
    <t>758</t>
  </si>
  <si>
    <t>Behavioral Disorders</t>
  </si>
  <si>
    <t>758-2</t>
  </si>
  <si>
    <t>758-3</t>
  </si>
  <si>
    <t>758-4</t>
  </si>
  <si>
    <t>LOC#</t>
  </si>
  <si>
    <t>LOC NAME</t>
  </si>
  <si>
    <t>PAYER</t>
  </si>
  <si>
    <t>LOOK UP</t>
  </si>
  <si>
    <t>FC</t>
  </si>
  <si>
    <t>CONTRACT NOTE</t>
  </si>
  <si>
    <t>RATE</t>
  </si>
  <si>
    <t>100</t>
  </si>
  <si>
    <t>LAFAYETTE</t>
  </si>
  <si>
    <t>MEDICARE PART A</t>
  </si>
  <si>
    <t>PER DAY</t>
  </si>
  <si>
    <t>200</t>
  </si>
  <si>
    <t>300</t>
  </si>
  <si>
    <t>400</t>
  </si>
  <si>
    <t>500</t>
  </si>
  <si>
    <t>KENTWOOD</t>
  </si>
  <si>
    <t>600</t>
  </si>
  <si>
    <t>700</t>
  </si>
  <si>
    <t>800</t>
  </si>
  <si>
    <t>120</t>
  </si>
  <si>
    <t>130</t>
  </si>
  <si>
    <t>140</t>
  </si>
  <si>
    <t>150</t>
  </si>
  <si>
    <t>350</t>
  </si>
  <si>
    <t>450</t>
  </si>
  <si>
    <t>180</t>
  </si>
  <si>
    <t>250</t>
  </si>
  <si>
    <t>ADVANCED HEALTH SYSTEMS</t>
  </si>
  <si>
    <t>CONTRACT RATE</t>
  </si>
  <si>
    <t>AETNA (COMMERCIAL)</t>
  </si>
  <si>
    <t>AETNA (MEDICARE ADVANTAGE)</t>
  </si>
  <si>
    <t>AETNA BETTER HEALTH (MEDICAID)</t>
  </si>
  <si>
    <t>AMERIGROUP LA HEALTHY BLUE (MEDICAID)</t>
  </si>
  <si>
    <t>AMERIGROUP TX HEALTHY BLUE (MEDICAID)</t>
  </si>
  <si>
    <t>AMERIGROUP TX (MEDICARE ADVANTAGE)</t>
  </si>
  <si>
    <t>AMERIHEALTH CARITAS (MEDICAID)</t>
  </si>
  <si>
    <t>BCBS LOUISIANA (COMMERCIAL)</t>
  </si>
  <si>
    <t>BCBS MISSISSIPPI (COMMERCIAL)</t>
  </si>
  <si>
    <t>BCBS TEXAS (COMMERCIAL)</t>
  </si>
  <si>
    <t>BEACON HEALTH OPTIONS (COMMERCIAL)</t>
  </si>
  <si>
    <t>CHRISTUS HEALTH (MEDICARE ADVANTAGE)</t>
  </si>
  <si>
    <t>CHRISTUS HEALTH (COMMERCIAL)</t>
  </si>
  <si>
    <t>CIGNA (COMMERCIAL)</t>
  </si>
  <si>
    <t>CIGNA HEALTHSPRING (MEDICARE ADVANTAGE)</t>
  </si>
  <si>
    <t>COMMUNITY CARE (MEDICARE ADVANTAGE)</t>
  </si>
  <si>
    <t>DIGNITY CARE (MEDICARE ADVANTAGE)</t>
  </si>
  <si>
    <t>FIRST CARE (MEDICAID)</t>
  </si>
  <si>
    <t>FIRST CARE (COMMERCIAL)</t>
  </si>
  <si>
    <t>FIRST CHOICE HEALTH (COMMERCIAL)</t>
  </si>
  <si>
    <t>GILSBAR 360 ALLIANCE (COMMERCIAL</t>
  </si>
  <si>
    <t>HAWAIIAN MAINLAND (MEDICARE ADVANTAGE)</t>
  </si>
  <si>
    <t>HEALTHY BLUE (MEDICAID)</t>
  </si>
  <si>
    <t>HUMANA (COMMERCIAL)</t>
  </si>
  <si>
    <t>TRICARE HUMANA (COMMERCIAL)</t>
  </si>
  <si>
    <t>90% TRICARE ALLOWABLE</t>
  </si>
  <si>
    <t>LETOURNEAU UNIVERSITY</t>
  </si>
  <si>
    <t>LOUISIANA HEALTHCARE CONNECTIONS (MEDICAID)</t>
  </si>
  <si>
    <t>MAGELLAN (COMMERCIAL</t>
  </si>
  <si>
    <t>MH NET (COMMERCIAL)</t>
  </si>
  <si>
    <t>MH NET (MEDICARE ADVANTAGE)</t>
  </si>
  <si>
    <t>MOLINA HEALTHCARE (MEDICAID)</t>
  </si>
  <si>
    <t>MULTIPLAN (COMMERCIAL)</t>
  </si>
  <si>
    <t>OPTUM (MEDICARE ADVANTAGE)</t>
  </si>
  <si>
    <t>OPTUM (COMMERCIAL)</t>
  </si>
  <si>
    <t>OPTUM (MEDICAID)</t>
  </si>
  <si>
    <t>VANTAGE HEALTH PLAN (MEDICARE ADVANTAGE)</t>
  </si>
  <si>
    <t>VANTAGE HEALTH PLAN (COMMERCIAL)</t>
  </si>
  <si>
    <t>VERITY (COMMERCIAL)</t>
  </si>
  <si>
    <t>WELLCARE (MEDICARE ADVANTAGE)</t>
  </si>
  <si>
    <t>ZELLIS (COMMERCIAL)</t>
  </si>
  <si>
    <t>MAGNOLIA HEALTH (MEDICAID)</t>
  </si>
  <si>
    <t>MAGNOLIA HEALTH (MEDICARE ADVANTAGE)</t>
  </si>
  <si>
    <t>MAGNOLIA HEALTH (COMMERCIAL)</t>
  </si>
  <si>
    <t>MOLINA HEALTHCARE (MEDICARE ADVANTAGE)</t>
  </si>
  <si>
    <t>MOLINA HEALTHCARE (COMMERCIAL)</t>
  </si>
  <si>
    <t>UNITED HEALTHCARE (MEDICAID)</t>
  </si>
  <si>
    <t>SUPERIOR (MEDICARE ADVANTAGE)</t>
  </si>
  <si>
    <t>SUPERIOR (COMMERCIAL)</t>
  </si>
  <si>
    <t>SUPERIOR (MEDICAID)</t>
  </si>
  <si>
    <t>LOC</t>
  </si>
  <si>
    <t>Facility</t>
  </si>
  <si>
    <t>Geographic Location</t>
  </si>
  <si>
    <t>Wage Index</t>
  </si>
  <si>
    <t>Base Rate</t>
  </si>
  <si>
    <t>Labor related</t>
  </si>
  <si>
    <t>Non-Labor Related</t>
  </si>
  <si>
    <t>Adj Rate</t>
  </si>
  <si>
    <t>90% OF ALLOW</t>
  </si>
  <si>
    <t>29180</t>
  </si>
  <si>
    <t>33260</t>
  </si>
  <si>
    <t>10180</t>
  </si>
  <si>
    <t>30980</t>
  </si>
  <si>
    <t>45</t>
  </si>
  <si>
    <t>12940</t>
  </si>
  <si>
    <t>19</t>
  </si>
  <si>
    <t>29340</t>
  </si>
  <si>
    <t>410</t>
  </si>
  <si>
    <t>LC-GERI</t>
  </si>
  <si>
    <t>25220</t>
  </si>
  <si>
    <t>610</t>
  </si>
  <si>
    <t>CROWLEY</t>
  </si>
  <si>
    <t>10780</t>
  </si>
  <si>
    <t>35380</t>
  </si>
  <si>
    <t>26420</t>
  </si>
  <si>
    <t>25060</t>
  </si>
  <si>
    <t>AMARILLO</t>
  </si>
  <si>
    <t>Provider Number</t>
  </si>
  <si>
    <t>Rural Adjustment Factor</t>
  </si>
  <si>
    <t>Cost to Charge Ratio</t>
  </si>
  <si>
    <t>FIXED LOSS</t>
  </si>
  <si>
    <t>ADJ FIXED LOSS</t>
  </si>
  <si>
    <t>FEDERAL BASE</t>
  </si>
  <si>
    <t>LABOR RELATED %</t>
  </si>
  <si>
    <t>NON-LABOR %</t>
  </si>
  <si>
    <t>LABOR PORTION</t>
  </si>
  <si>
    <t>NON LABOR PORTION</t>
  </si>
  <si>
    <t>ADJ BASE RATE</t>
  </si>
  <si>
    <t>19-4073</t>
  </si>
  <si>
    <t>45-4110</t>
  </si>
  <si>
    <t>45-4122</t>
  </si>
  <si>
    <t>45-4117</t>
  </si>
  <si>
    <t>45-4123</t>
  </si>
  <si>
    <t>19-4086</t>
  </si>
  <si>
    <t>19-4081</t>
  </si>
  <si>
    <t>19-4090</t>
  </si>
  <si>
    <t>19-4091</t>
  </si>
  <si>
    <t>19-4095</t>
  </si>
  <si>
    <t>19-4096</t>
  </si>
  <si>
    <t>19-4098</t>
  </si>
  <si>
    <t>47380</t>
  </si>
  <si>
    <t>45-4136</t>
  </si>
  <si>
    <t>MEDICARE PART B</t>
  </si>
  <si>
    <t>LOCATION NAME</t>
  </si>
  <si>
    <t>HCS LOC#</t>
  </si>
  <si>
    <t>CITY</t>
  </si>
  <si>
    <t>Oceans Behavioral Hospital of Lafayette</t>
  </si>
  <si>
    <t>Oceans Behavioral Hosptial of Baton Rouge</t>
  </si>
  <si>
    <t>Oceans Behavioral Hospital of Deridder</t>
  </si>
  <si>
    <t>Oceans Behavioral Hosptial of Lake Charles</t>
  </si>
  <si>
    <t>Oceans Behavioral Hospital of Opelousas</t>
  </si>
  <si>
    <t>Oceans Behavioral Hospital of Alexandria</t>
  </si>
  <si>
    <t>Oceans Behavioral Hospital of Gno</t>
  </si>
  <si>
    <t>Oceans Behavioral Hospital of Midland</t>
  </si>
  <si>
    <t>Oceans Behavioral Hospital of Longview</t>
  </si>
  <si>
    <t>Oceans Behavioral Hospital of Lufkin</t>
  </si>
  <si>
    <t>Oceans Behavioral Hospital of Pasadena</t>
  </si>
  <si>
    <t>Oceans Behavioral Hospital of Waco</t>
  </si>
  <si>
    <t>Oceans Behavioral Hospital of Katy</t>
  </si>
  <si>
    <t>Oceans Behavioral Hospital of Biloxi</t>
  </si>
  <si>
    <t>550</t>
  </si>
  <si>
    <t>11100</t>
  </si>
  <si>
    <t>650</t>
  </si>
  <si>
    <t>SHREVEPORT</t>
  </si>
  <si>
    <t>43340</t>
  </si>
  <si>
    <t>2022 BASE RATES</t>
  </si>
  <si>
    <t>2021 RATES - NOT UPDATED FOR 2022 YET</t>
  </si>
  <si>
    <t>Louisiana Behavioral Health</t>
  </si>
  <si>
    <t>Oceans Behavioral Hospital of Amarillo</t>
  </si>
  <si>
    <t>FY 2022 APC 8010</t>
  </si>
  <si>
    <t>210</t>
  </si>
  <si>
    <t>510</t>
  </si>
  <si>
    <t>810</t>
  </si>
  <si>
    <t>820</t>
  </si>
  <si>
    <t>HOSPITAL</t>
  </si>
  <si>
    <t>IP RATE</t>
  </si>
  <si>
    <t>OP RATE</t>
  </si>
  <si>
    <t>BATON ROUGE NORTH</t>
  </si>
  <si>
    <t>MARRERO</t>
  </si>
  <si>
    <t>GRETNA</t>
  </si>
  <si>
    <t xml:space="preserve">1. Select the Oceans hospital location using the dropdown box.  </t>
  </si>
  <si>
    <t xml:space="preserve">2. Select your insurance plan using the dropdown box.  </t>
  </si>
  <si>
    <t>SELECT OCEANS HOSPITAL USING DROPDOWN</t>
  </si>
  <si>
    <t>SELECT YOUR INSURANCE PLAN USING DROPDOWN</t>
  </si>
  <si>
    <t>LOCATION</t>
  </si>
  <si>
    <t>GROSS CHARGE</t>
  </si>
  <si>
    <t>PAYER-SPECIFIC NEGOTIATED CHARGE</t>
  </si>
  <si>
    <t>DE-IDENTIFIED MINIMUM NEGOTIATED CHARGE</t>
  </si>
  <si>
    <t>DISCOUNTED CASH PRICE</t>
  </si>
  <si>
    <t>SERVICE</t>
  </si>
  <si>
    <t>850</t>
  </si>
  <si>
    <t>940</t>
  </si>
  <si>
    <t>DE-IDENTIFIED MAXIMUM NEGOTIATED CHARGE</t>
  </si>
  <si>
    <t>ALL SERVICES ARE BUNDLED INTO A PER DIEM RATE</t>
  </si>
  <si>
    <t>Oceans Behavioral Hospital of Corpus Christi</t>
  </si>
  <si>
    <t>CORPUS</t>
  </si>
  <si>
    <t>Oceans Behavioral Hospital of Tupelo</t>
  </si>
  <si>
    <t>TUPELO</t>
  </si>
  <si>
    <t>Oceans Behavioral Hospital of Lubbock</t>
  </si>
  <si>
    <t>LUBBOCK</t>
  </si>
  <si>
    <t>PAYER-SPECIFIC DETAILS</t>
  </si>
  <si>
    <t>AMERICAN HEALTH ADVANTAGE (MEDICARE ADVANTAGE)</t>
  </si>
  <si>
    <t>BCBS TX BLUE ESSENTIALS/BLUE PREMIER/BLUE HIGH PERFORMANCE HMO (COMMERCIAL)</t>
  </si>
  <si>
    <t>BEACON HEALTH STRATEGIES (COMMERCIAL)</t>
  </si>
  <si>
    <t>BEACON HEALTH STRATEGIES (MEDICAID)</t>
  </si>
  <si>
    <t>BETTY HARDWICK MHMR (MEDICAID)</t>
  </si>
  <si>
    <t>BRAZOS VALLEY MHMR (MEDICAID)</t>
  </si>
  <si>
    <t>CENTER FOR LIFE SERVICES MHMR (MEDICAID)</t>
  </si>
  <si>
    <t>CENTRAL COUNTIES MHMR (MEDICAID)</t>
  </si>
  <si>
    <t>CENTRAL PLAINS MHMR (MEDICAID)</t>
  </si>
  <si>
    <t>CHRISTUS SPOHN HEALTH SYSTEM CORP - INDIGENT (COMMERCIAL)</t>
  </si>
  <si>
    <t>CHRISTUS SPOHN HEALTH SYSTEM CORP - NUECES AID PROGRAM (COMMERCIAL)</t>
  </si>
  <si>
    <t>COASTAL PLAINS COMMUNITY CENTER (MHMR) (MEDICAID)</t>
  </si>
  <si>
    <t>COMMUNITY HEALTH CHOICE - LOI ONLY (MEDICAID)</t>
  </si>
  <si>
    <t>COMMUNITY HEALTH CHOICE (COMMERCIAL)</t>
  </si>
  <si>
    <t>COMMUNITY HEALTH CHOICE (MEDICAID)</t>
  </si>
  <si>
    <t>COMMUNITY HEALTH CHOICE (MEDICARE ADVANTAGE)</t>
  </si>
  <si>
    <t>COVENANT MEDICAL CENTER (INDIGENT AGREEMENT) (COMMERCIAL)</t>
  </si>
  <si>
    <t>DRISCOLL HEALTH PLAN (MEDICAID)</t>
  </si>
  <si>
    <t>FRIDAY HEALTH PLANS (COMMERCIAL)</t>
  </si>
  <si>
    <t>FRIDAY HEALTH PLANS (MEDICARE ADVANTAGE)</t>
  </si>
  <si>
    <t>GALAXY HEALTH NETWORK (COMMERCIAL)</t>
  </si>
  <si>
    <t>HARRISON COUNTY (COMMERCIAL)</t>
  </si>
  <si>
    <t>HEALTHCARE HIGHWAYS (COMMERCIAL)</t>
  </si>
  <si>
    <t>HEART OF TX MHMR (MEDICAID)</t>
  </si>
  <si>
    <t>ICE (IMMIGRATION AND CUSTOMS ENFORCEMENT) (COMMERCIAL)</t>
  </si>
  <si>
    <t>MIDLAND MEMORIAL (MEDICAID)</t>
  </si>
  <si>
    <t>NORTH TEXAS INDIGENT SERVICES (MEDICAID)</t>
  </si>
  <si>
    <t>NUECES COUNTY MHMR (MEDICAID)</t>
  </si>
  <si>
    <t>OCCUNET (COMMERCIAL)</t>
  </si>
  <si>
    <t>OCHSNER HEALTH PLAN (MEDICARE ADVANTAGE)</t>
  </si>
  <si>
    <t>OPTUM VA CCN (MEDICARE ADVANTAGE)</t>
  </si>
  <si>
    <t>PACE (FMOL) (MEDICARE ADVANTAGE)</t>
  </si>
  <si>
    <t>PERMIACARE MHMR (MEDICAID)</t>
  </si>
  <si>
    <t>PRESBYTERIAN NETWORK NM (MEDICAID)</t>
  </si>
  <si>
    <t>PROVIDER NETWORK OF AMERICA (MEDICARE ADVANTAGE)</t>
  </si>
  <si>
    <t>PROVIDER PARTNERS HEALTH PLAN (PPHP) (MEDICARE ADVANTAGE)</t>
  </si>
  <si>
    <t>RIGHTCARE (COMMERCIAL)</t>
  </si>
  <si>
    <t>RIGHTCARE (MEDICAID)</t>
  </si>
  <si>
    <t>SCOTT AND WHITE (MEDICARE ADVANTAGE)</t>
  </si>
  <si>
    <t>STARCARE MHMR (MEDICAID)</t>
  </si>
  <si>
    <t>TEXAS INDEPENDENT HEALTH PLAN (MEDICARE ADVANTAGE)</t>
  </si>
  <si>
    <t>TEXAS PANHANDLE CENTERS MHMR (MEDICAID)</t>
  </si>
  <si>
    <t>TRICARE WEST (COMMERCIAL)</t>
  </si>
  <si>
    <t>TRIWEST HEALTHCARE ALLIANCE (VACCN) (MEDICARE ADVANTAGE)</t>
  </si>
  <si>
    <t>VETERANS CARE AGREEMENT (COMMERCIAL)</t>
  </si>
  <si>
    <t>WEST TEXAS CENTERS MHMR (MEDICAID)</t>
  </si>
  <si>
    <t>Oceans Behavioral Hospital of Kentwood/Hammond</t>
  </si>
  <si>
    <t>*** THESE ARE THE ONLY SERVICES OFFERED BY OCEANS HEALTHCARE ***</t>
  </si>
  <si>
    <t>460</t>
  </si>
  <si>
    <t>360</t>
  </si>
  <si>
    <t>NORMAN</t>
  </si>
  <si>
    <t>JACKSON</t>
  </si>
  <si>
    <t>Oceans Behavioral Hospital of Jackson</t>
  </si>
  <si>
    <t>Behavioral Health Porter Village</t>
  </si>
  <si>
    <t>Medicare Part A Novitas - Texas</t>
  </si>
  <si>
    <t>MIDLANDMedicare Part A Novitas - Texas</t>
  </si>
  <si>
    <t>100% MEDICARE</t>
  </si>
  <si>
    <t>ABILENEMedicare Part A Novitas - Texas</t>
  </si>
  <si>
    <t>LONGVIEWMedicare Part A Novitas - Texas</t>
  </si>
  <si>
    <t>LUFKINMedicare Part A Novitas - Texas</t>
  </si>
  <si>
    <t>KATYMedicare Part A Novitas - Texas</t>
  </si>
  <si>
    <t>PASADENAMedicare Part A Novitas - Texas</t>
  </si>
  <si>
    <t>WACOMedicare Part A Novitas - Texas</t>
  </si>
  <si>
    <t>AMARILLOMedicare Part A Novitas - Texas</t>
  </si>
  <si>
    <t>CORPUSMedicare Part A Novitas - Texas</t>
  </si>
  <si>
    <t>LUBBOCKMedicare Part A Novitas - Texas</t>
  </si>
  <si>
    <t>Medicare Part A Novitas - Louisiana</t>
  </si>
  <si>
    <t>LAFAYETTEMedicare Part A Novitas - Louisiana</t>
  </si>
  <si>
    <t>BATON ROUGEMedicare Part A Novitas - Louisiana</t>
  </si>
  <si>
    <t>DERIDDERMedicare Part A Novitas - Louisiana</t>
  </si>
  <si>
    <t>LAKE CHARLESMedicare Part A Novitas - Louisiana</t>
  </si>
  <si>
    <t>KENTWOODMedicare Part A Novitas - Louisiana</t>
  </si>
  <si>
    <t>OPELOUSASMedicare Part A Novitas - Louisiana</t>
  </si>
  <si>
    <t>SHREVEPORTMedicare Part A Novitas - Louisiana</t>
  </si>
  <si>
    <t>ALEXANDRIAMedicare Part A Novitas - Louisiana</t>
  </si>
  <si>
    <t>GNOMedicare Part A Novitas - Louisiana</t>
  </si>
  <si>
    <t>Humana (Medicare Advantage)</t>
  </si>
  <si>
    <t>LAFAYETTEHumana (Medicare Advantage)</t>
  </si>
  <si>
    <t>MIDLANDHumana (Medicare Advantage)</t>
  </si>
  <si>
    <t>ABILENEHumana (Medicare Advantage)</t>
  </si>
  <si>
    <t>LONGVIEWHumana (Medicare Advantage)</t>
  </si>
  <si>
    <t>LUFKINHumana (Medicare Advantage)</t>
  </si>
  <si>
    <t>KATYHumana (Medicare Advantage)</t>
  </si>
  <si>
    <t>BATON ROUGEHumana (Medicare Advantage)</t>
  </si>
  <si>
    <t>BILOXIHumana (Medicare Advantage)</t>
  </si>
  <si>
    <t>DERIDDERHumana (Medicare Advantage)</t>
  </si>
  <si>
    <t>PASADENAHumana (Medicare Advantage)</t>
  </si>
  <si>
    <t>NORMANHumana (Medicare Advantage)</t>
  </si>
  <si>
    <t>LAKE CHARLESHumana (Medicare Advantage)</t>
  </si>
  <si>
    <t>WACOHumana (Medicare Advantage)</t>
  </si>
  <si>
    <t>JACKSONHumana (Medicare Advantage)</t>
  </si>
  <si>
    <t>KENTWOODHumana (Medicare Advantage)</t>
  </si>
  <si>
    <t>AMARILLOHumana (Medicare Advantage)</t>
  </si>
  <si>
    <t>OPELOUSASHumana (Medicare Advantage)</t>
  </si>
  <si>
    <t>SHREVEPORTHumana (Medicare Advantage)</t>
  </si>
  <si>
    <t>ALEXANDRIAHumana (Medicare Advantage)</t>
  </si>
  <si>
    <t>CORPUSHumana (Medicare Advantage)</t>
  </si>
  <si>
    <t>GNOHumana (Medicare Advantage)</t>
  </si>
  <si>
    <t>LUBBOCKHumana (Medicare Advantage)</t>
  </si>
  <si>
    <t>TUPELOHumana (Medicare Advantage)</t>
  </si>
  <si>
    <t>Optum (Medicare Advantage TX)</t>
  </si>
  <si>
    <t>MIDLANDOptum (Medicare Advantage TX)</t>
  </si>
  <si>
    <t>ABILENEOptum (Medicare Advantage TX)</t>
  </si>
  <si>
    <t>LONGVIEWOptum (Medicare Advantage TX)</t>
  </si>
  <si>
    <t>LUFKINOptum (Medicare Advantage TX)</t>
  </si>
  <si>
    <t>KATYOptum (Medicare Advantage TX)</t>
  </si>
  <si>
    <t>PASADENAOptum (Medicare Advantage TX)</t>
  </si>
  <si>
    <t>WACOOptum (Medicare Advantage TX)</t>
  </si>
  <si>
    <t>AMARILLOOptum (Medicare Advantage TX)</t>
  </si>
  <si>
    <t>CORPUSOptum (Medicare Advantage TX)</t>
  </si>
  <si>
    <t>LUBBOCKOptum (Medicare Advantage TX)</t>
  </si>
  <si>
    <t>Optum (Medicare Advantage)</t>
  </si>
  <si>
    <t>LAFAYETTEOptum (Medicare Advantage)</t>
  </si>
  <si>
    <t>BATON ROUGEOptum (Medicare Advantage)</t>
  </si>
  <si>
    <t>BILOXIOptum (Medicare Advantage)</t>
  </si>
  <si>
    <t>DERIDDEROptum (Medicare Advantage)</t>
  </si>
  <si>
    <t>NORMANOptum (Medicare Advantage)</t>
  </si>
  <si>
    <t>LAKE CHARLESOptum (Medicare Advantage)</t>
  </si>
  <si>
    <t>JACKSONOptum (Medicare Advantage)</t>
  </si>
  <si>
    <t>KENTWOODOptum (Medicare Advantage)</t>
  </si>
  <si>
    <t>OPELOUSASOptum (Medicare Advantage)</t>
  </si>
  <si>
    <t>SHREVEPORTOptum (Medicare Advantage)</t>
  </si>
  <si>
    <t>ALEXANDRIAOptum (Medicare Advantage)</t>
  </si>
  <si>
    <t>GNOOptum (Medicare Advantage)</t>
  </si>
  <si>
    <t>TUPELOOptum (Medicare Advantage)</t>
  </si>
  <si>
    <t>Optum (Managed Medicaid)</t>
  </si>
  <si>
    <t>LAFAYETTEOptum (Managed Medicaid)</t>
  </si>
  <si>
    <t>100% MEDICAID</t>
  </si>
  <si>
    <t>BATON ROUGEOptum (Managed Medicaid)</t>
  </si>
  <si>
    <t>DERIDDEROptum (Managed Medicaid)</t>
  </si>
  <si>
    <t>LAKE CHARLESOptum (Managed Medicaid)</t>
  </si>
  <si>
    <t>JACKSONOptum (Managed Medicaid)</t>
  </si>
  <si>
    <t>KENTWOODOptum (Managed Medicaid)</t>
  </si>
  <si>
    <t>OPELOUSASOptum (Managed Medicaid)</t>
  </si>
  <si>
    <t>SHREVEPORTOptum (Managed Medicaid)</t>
  </si>
  <si>
    <t>ALEXANDRIAOptum (Managed Medicaid)</t>
  </si>
  <si>
    <t>CORPUSOptum (Managed Medicaid)</t>
  </si>
  <si>
    <t>GNOOptum (Managed Medicaid)</t>
  </si>
  <si>
    <t>Healthy Blue (La Managed Medicaid)</t>
  </si>
  <si>
    <t>LAFAYETTEHealthy Blue (La Managed Medicaid)</t>
  </si>
  <si>
    <t>BATON ROUGEHealthy Blue (La Managed Medicaid)</t>
  </si>
  <si>
    <t>BILOXIHealthy Blue (La Managed Medicaid)</t>
  </si>
  <si>
    <t>DERIDDERHealthy Blue (La Managed Medicaid)</t>
  </si>
  <si>
    <t>LAKE CHARLESHealthy Blue (La Managed Medicaid)</t>
  </si>
  <si>
    <t>KENTWOODHealthy Blue (La Managed Medicaid)</t>
  </si>
  <si>
    <t>OPELOUSASHealthy Blue (La Managed Medicaid)</t>
  </si>
  <si>
    <t>SHREVEPORTHealthy Blue (La Managed Medicaid)</t>
  </si>
  <si>
    <t>ALEXANDRIAHealthy Blue (La Managed Medicaid)</t>
  </si>
  <si>
    <t>GNOHealthy Blue (La Managed Medicaid)</t>
  </si>
  <si>
    <t>La Healthcare Conn (Managed Medicaid)</t>
  </si>
  <si>
    <t>LAFAYETTELa Healthcare Conn (Managed Medicaid)</t>
  </si>
  <si>
    <t>BATON ROUGELa Healthcare Conn (Managed Medicaid)</t>
  </si>
  <si>
    <t>DERIDDERLa Healthcare Conn (Managed Medicaid)</t>
  </si>
  <si>
    <t>LAKE CHARLESLa Healthcare Conn (Managed Medicaid)</t>
  </si>
  <si>
    <t>KENTWOODLa Healthcare Conn (Managed Medicaid)</t>
  </si>
  <si>
    <t>OPELOUSASLa Healthcare Conn (Managed Medicaid)</t>
  </si>
  <si>
    <t>SHREVEPORTLa Healthcare Conn (Managed Medicaid)</t>
  </si>
  <si>
    <t>ALEXANDRIALa Healthcare Conn (Managed Medicaid)</t>
  </si>
  <si>
    <t>GNOLa Healthcare Conn (Managed Medicaid)</t>
  </si>
  <si>
    <t>Magellan - Bcbs Members</t>
  </si>
  <si>
    <t>LAFAYETTEMagellan - Bcbs Members</t>
  </si>
  <si>
    <t>MIDLANDMagellan - Bcbs Members</t>
  </si>
  <si>
    <t>ABILENEMagellan - Bcbs Members</t>
  </si>
  <si>
    <t>LONGVIEWMagellan - Bcbs Members</t>
  </si>
  <si>
    <t>LUFKINMagellan - Bcbs Members</t>
  </si>
  <si>
    <t>KATYMagellan - Bcbs Members</t>
  </si>
  <si>
    <t>BATON ROUGEMagellan - Bcbs Members</t>
  </si>
  <si>
    <t>PASADENAMagellan - Bcbs Members</t>
  </si>
  <si>
    <t>LAKE CHARLESMagellan - Bcbs Members</t>
  </si>
  <si>
    <t>WACOMagellan - Bcbs Members</t>
  </si>
  <si>
    <t>KENTWOODMagellan - Bcbs Members</t>
  </si>
  <si>
    <t>AMARILLOMagellan - Bcbs Members</t>
  </si>
  <si>
    <t>OPELOUSASMagellan - Bcbs Members</t>
  </si>
  <si>
    <t>SHREVEPORTMagellan - Bcbs Members</t>
  </si>
  <si>
    <t>CORPUSMagellan - Bcbs Members</t>
  </si>
  <si>
    <t>GNOMagellan - Bcbs Members</t>
  </si>
  <si>
    <t>LUBBOCKMagellan - Bcbs Members</t>
  </si>
  <si>
    <t>Aetna (Medicare Advantage)</t>
  </si>
  <si>
    <t>LAFAYETTEAetna (Medicare Advantage)</t>
  </si>
  <si>
    <t>MIDLANDAetna (Medicare Advantage)</t>
  </si>
  <si>
    <t>ABILENEAetna (Medicare Advantage)</t>
  </si>
  <si>
    <t>LONGVIEWAetna (Medicare Advantage)</t>
  </si>
  <si>
    <t>LUFKINAetna (Medicare Advantage)</t>
  </si>
  <si>
    <t>KATYAetna (Medicare Advantage)</t>
  </si>
  <si>
    <t>BATON ROUGEAetna (Medicare Advantage)</t>
  </si>
  <si>
    <t>BILOXIAetna (Medicare Advantage)</t>
  </si>
  <si>
    <t>DERIDDERAetna (Medicare Advantage)</t>
  </si>
  <si>
    <t>PASADENAAetna (Medicare Advantage)</t>
  </si>
  <si>
    <t>NORMANAetna (Medicare Advantage)</t>
  </si>
  <si>
    <t>LAKE CHARLESAetna (Medicare Advantage)</t>
  </si>
  <si>
    <t>WACOAetna (Medicare Advantage)</t>
  </si>
  <si>
    <t>JACKSONAetna (Medicare Advantage)</t>
  </si>
  <si>
    <t>KENTWOODAetna (Medicare Advantage)</t>
  </si>
  <si>
    <t>AMARILLOAetna (Medicare Advantage)</t>
  </si>
  <si>
    <t>OPELOUSASAetna (Medicare Advantage)</t>
  </si>
  <si>
    <t>SHREVEPORTAetna (Medicare Advantage)</t>
  </si>
  <si>
    <t>ALEXANDRIAAetna (Medicare Advantage)</t>
  </si>
  <si>
    <t>CORPUSAetna (Medicare Advantage)</t>
  </si>
  <si>
    <t>GNOAetna (Medicare Advantage)</t>
  </si>
  <si>
    <t>LUBBOCKAetna (Medicare Advantage)</t>
  </si>
  <si>
    <t>TUPELOAetna (Medicare Advantage)</t>
  </si>
  <si>
    <t>Aetna Better Hlth (La Managed Medicaid)</t>
  </si>
  <si>
    <t>LAFAYETTEAetna Better Hlth (La Managed Medicaid)</t>
  </si>
  <si>
    <t>BATON ROUGEAetna Better Hlth (La Managed Medicaid)</t>
  </si>
  <si>
    <t>DERIDDERAetna Better Hlth (La Managed Medicaid)</t>
  </si>
  <si>
    <t>LAKE CHARLESAetna Better Hlth (La Managed Medicaid)</t>
  </si>
  <si>
    <t>KENTWOODAetna Better Hlth (La Managed Medicaid)</t>
  </si>
  <si>
    <t>OPELOUSASAetna Better Hlth (La Managed Medicaid)</t>
  </si>
  <si>
    <t>SHREVEPORTAetna Better Hlth (La Managed Medicaid)</t>
  </si>
  <si>
    <t>ALEXANDRIAAetna Better Hlth (La Managed Medicaid)</t>
  </si>
  <si>
    <t>GNOAetna Better Hlth (La Managed Medicaid)</t>
  </si>
  <si>
    <t>Blue Cross Blue Shield - Texas</t>
  </si>
  <si>
    <t>MIDLANDBlue Cross Blue Shield - Texas</t>
  </si>
  <si>
    <t>ABILENEBlue Cross Blue Shield - Texas</t>
  </si>
  <si>
    <t>LONGVIEWBlue Cross Blue Shield - Texas</t>
  </si>
  <si>
    <t>LUFKINBlue Cross Blue Shield - Texas</t>
  </si>
  <si>
    <t>KATYBlue Cross Blue Shield - Texas</t>
  </si>
  <si>
    <t>PASADENABlue Cross Blue Shield - Texas</t>
  </si>
  <si>
    <t>WACOBlue Cross Blue Shield - Texas</t>
  </si>
  <si>
    <t>AMARILLOBlue Cross Blue Shield - Texas</t>
  </si>
  <si>
    <t>CORPUSBlue Cross Blue Shield - Texas</t>
  </si>
  <si>
    <t>LUBBOCKBlue Cross Blue Shield - Texas</t>
  </si>
  <si>
    <t>Medicare Part A Novitas - Mississippi</t>
  </si>
  <si>
    <t>BILOXIMedicare Part A Novitas - Mississippi</t>
  </si>
  <si>
    <t>JACKSONMedicare Part A Novitas - Mississippi</t>
  </si>
  <si>
    <t>TUPELOMedicare Part A Novitas - Mississippi</t>
  </si>
  <si>
    <t>Amerihealth (La Managed Medicaid)</t>
  </si>
  <si>
    <t>LAFAYETTEAmerihealth (La Managed Medicaid)</t>
  </si>
  <si>
    <t>BATON ROUGEAmerihealth (La Managed Medicaid)</t>
  </si>
  <si>
    <t>DERIDDERAmerihealth (La Managed Medicaid)</t>
  </si>
  <si>
    <t>LAKE CHARLESAmerihealth (La Managed Medicaid)</t>
  </si>
  <si>
    <t>KENTWOODAmerihealth (La Managed Medicaid)</t>
  </si>
  <si>
    <t>OPELOUSASAmerihealth (La Managed Medicaid)</t>
  </si>
  <si>
    <t>SHREVEPORTAmerihealth (La Managed Medicaid)</t>
  </si>
  <si>
    <t>ALEXANDRIAAmerihealth (La Managed Medicaid)</t>
  </si>
  <si>
    <t>GNOAmerihealth (La Managed Medicaid)</t>
  </si>
  <si>
    <t>Blue Cross &amp; Blue Shield LA</t>
  </si>
  <si>
    <t>LAFAYETTEBlue Cross &amp; Blue Shield LA</t>
  </si>
  <si>
    <t>BATON ROUGEBlue Cross &amp; Blue Shield LA</t>
  </si>
  <si>
    <t>DERIDDERBlue Cross &amp; Blue Shield LA</t>
  </si>
  <si>
    <t>LAKE CHARLESBlue Cross &amp; Blue Shield LA</t>
  </si>
  <si>
    <t>KENTWOODBlue Cross &amp; Blue Shield LA</t>
  </si>
  <si>
    <t>OPELOUSASBlue Cross &amp; Blue Shield LA</t>
  </si>
  <si>
    <t>SHREVEPORTBlue Cross &amp; Blue Shield LA</t>
  </si>
  <si>
    <t>ALEXANDRIABlue Cross &amp; Blue Shield LA</t>
  </si>
  <si>
    <t>GNOBlue Cross &amp; Blue Shield LA</t>
  </si>
  <si>
    <t>VA CCN Optum</t>
  </si>
  <si>
    <t>LAFAYETTEVA CCN Optum</t>
  </si>
  <si>
    <t>BATON ROUGEVA CCN Optum</t>
  </si>
  <si>
    <t>BILOXIVA CCN Optum</t>
  </si>
  <si>
    <t>DERIDDERVA CCN Optum</t>
  </si>
  <si>
    <t>NORMANVA CCN Optum</t>
  </si>
  <si>
    <t>LAKE CHARLESVA CCN Optum</t>
  </si>
  <si>
    <t>JACKSONVA CCN Optum</t>
  </si>
  <si>
    <t>KENTWOODVA CCN Optum</t>
  </si>
  <si>
    <t>OPELOUSASVA CCN Optum</t>
  </si>
  <si>
    <t>SHREVEPORTVA CCN Optum</t>
  </si>
  <si>
    <t>ALEXANDRIAVA CCN Optum</t>
  </si>
  <si>
    <t>GNOVA CCN Optum</t>
  </si>
  <si>
    <t>TUPELOVA CCN Optum</t>
  </si>
  <si>
    <t>Optum (Commercial)</t>
  </si>
  <si>
    <t>LAFAYETTEOptum (Commercial)</t>
  </si>
  <si>
    <t>MIDLANDOptum (Commercial)</t>
  </si>
  <si>
    <t>ABILENEOptum (Commercial)</t>
  </si>
  <si>
    <t>LONGVIEWOptum (Commercial)</t>
  </si>
  <si>
    <t>LUFKINOptum (Commercial)</t>
  </si>
  <si>
    <t>KATYOptum (Commercial)</t>
  </si>
  <si>
    <t>BATON ROUGEOptum (Commercial)</t>
  </si>
  <si>
    <t>BILOXIOptum (Commercial)</t>
  </si>
  <si>
    <t>DERIDDEROptum (Commercial)</t>
  </si>
  <si>
    <t>PASADENAOptum (Commercial)</t>
  </si>
  <si>
    <t>NORMANOptum (Commercial)</t>
  </si>
  <si>
    <t>LAKE CHARLESOptum (Commercial)</t>
  </si>
  <si>
    <t>WACOOptum (Commercial)</t>
  </si>
  <si>
    <t>JACKSONOptum (Commercial)</t>
  </si>
  <si>
    <t>KENTWOODOptum (Commercial)</t>
  </si>
  <si>
    <t>AMARILLOOptum (Commercial)</t>
  </si>
  <si>
    <t>OPELOUSASOptum (Commercial)</t>
  </si>
  <si>
    <t>SHREVEPORTOptum (Commercial)</t>
  </si>
  <si>
    <t>ALEXANDRIAOptum (Commercial)</t>
  </si>
  <si>
    <t>CORPUSOptum (Commercial)</t>
  </si>
  <si>
    <t>GNOOptum (Commercial)</t>
  </si>
  <si>
    <t>LUBBOCKOptum (Commercial)</t>
  </si>
  <si>
    <t>TUPELOOptum (Commercial)</t>
  </si>
  <si>
    <t>Superior Healthplan (Tx Managed Caid)</t>
  </si>
  <si>
    <t>MIDLANDSuperior Healthplan (Tx Managed Caid)</t>
  </si>
  <si>
    <t>ABILENESuperior Healthplan (Tx Managed Caid)</t>
  </si>
  <si>
    <t>LONGVIEWSuperior Healthplan (Tx Managed Caid)</t>
  </si>
  <si>
    <t>KATYSuperior Healthplan (Tx Managed Caid)</t>
  </si>
  <si>
    <t>DERIDDERSuperior Healthplan (Tx Managed Caid)</t>
  </si>
  <si>
    <t>PASADENASuperior Healthplan (Tx Managed Caid)</t>
  </si>
  <si>
    <t>WACOSuperior Healthplan (Tx Managed Caid)</t>
  </si>
  <si>
    <t>AMARILLOSuperior Healthplan (Tx Managed Caid)</t>
  </si>
  <si>
    <t>CORPUSSuperior Healthplan (Tx Managed Caid)</t>
  </si>
  <si>
    <t>LUBBOCKSuperior Healthplan (Tx Managed Caid)</t>
  </si>
  <si>
    <t>AMBETTER BY LHCC HMO</t>
  </si>
  <si>
    <t>LAFAYETTEAMBETTER BY LHCC HMO</t>
  </si>
  <si>
    <t>BATON ROUGEAMBETTER BY LHCC HMO</t>
  </si>
  <si>
    <t>BILOXIAMBETTER BY LHCC HMO</t>
  </si>
  <si>
    <t>DERIDDERAMBETTER BY LHCC HMO</t>
  </si>
  <si>
    <t>LAKE CHARLESAMBETTER BY LHCC HMO</t>
  </si>
  <si>
    <t>KENTWOODAMBETTER BY LHCC HMO</t>
  </si>
  <si>
    <t>OPELOUSASAMBETTER BY LHCC HMO</t>
  </si>
  <si>
    <t>SHREVEPORTAMBETTER BY LHCC HMO</t>
  </si>
  <si>
    <t>ALEXANDRIAAMBETTER BY LHCC HMO</t>
  </si>
  <si>
    <t>GNOAMBETTER BY LHCC HMO</t>
  </si>
  <si>
    <t>Cigna Healthspring (Med Adv)</t>
  </si>
  <si>
    <t>ABILENECigna Healthspring (Med Adv)</t>
  </si>
  <si>
    <t>LONGVIEWCigna Healthspring (Med Adv)</t>
  </si>
  <si>
    <t>LUFKINCigna Healthspring (Med Adv)</t>
  </si>
  <si>
    <t>KATYCigna Healthspring (Med Adv)</t>
  </si>
  <si>
    <t>BILOXICigna Healthspring (Med Adv)</t>
  </si>
  <si>
    <t>DERIDDERCigna Healthspring (Med Adv)</t>
  </si>
  <si>
    <t>PASADENACigna Healthspring (Med Adv)</t>
  </si>
  <si>
    <t>WACOCigna Healthspring (Med Adv)</t>
  </si>
  <si>
    <t>JACKSONCigna Healthspring (Med Adv)</t>
  </si>
  <si>
    <t>OPELOUSASCigna Healthspring (Med Adv)</t>
  </si>
  <si>
    <t>SHREVEPORTCigna Healthspring (Med Adv)</t>
  </si>
  <si>
    <t>ALEXANDRIACigna Healthspring (Med Adv)</t>
  </si>
  <si>
    <t>CORPUSCigna Healthspring (Med Adv)</t>
  </si>
  <si>
    <t>GNOCigna Healthspring (Med Adv)</t>
  </si>
  <si>
    <t>TUPELOCigna Healthspring (Med Adv)</t>
  </si>
  <si>
    <t>Spohn - Indigent</t>
  </si>
  <si>
    <t>CORPUSSpohn - Indigent</t>
  </si>
  <si>
    <t>Optum (Managed Medicaid TX)</t>
  </si>
  <si>
    <t>MIDLANDOptum (Managed Medicaid TX)</t>
  </si>
  <si>
    <t>ABILENEOptum (Managed Medicaid TX)</t>
  </si>
  <si>
    <t>LONGVIEWOptum (Managed Medicaid TX)</t>
  </si>
  <si>
    <t>LUFKINOptum (Managed Medicaid TX)</t>
  </si>
  <si>
    <t>KATYOptum (Managed Medicaid TX)</t>
  </si>
  <si>
    <t>BATON ROUGEOptum (Managed Medicaid TX)</t>
  </si>
  <si>
    <t>PASADENAOptum (Managed Medicaid TX)</t>
  </si>
  <si>
    <t>WACOOptum (Managed Medicaid TX)</t>
  </si>
  <si>
    <t>AMARILLOOptum (Managed Medicaid TX)</t>
  </si>
  <si>
    <t>SHREVEPORTOptum (Managed Medicaid TX)</t>
  </si>
  <si>
    <t>CORPUSOptum (Managed Medicaid TX)</t>
  </si>
  <si>
    <t>LUBBOCKOptum (Managed Medicaid TX)</t>
  </si>
  <si>
    <t>AMBETTER BY SUPERIOR HEALTHPLAN</t>
  </si>
  <si>
    <t>MIDLANDAMBETTER BY SUPERIOR HEALTHPLAN</t>
  </si>
  <si>
    <t>95% MEDICARE</t>
  </si>
  <si>
    <t>ABILENEAMBETTER BY SUPERIOR HEALTHPLAN</t>
  </si>
  <si>
    <t>LONGVIEWAMBETTER BY SUPERIOR HEALTHPLAN</t>
  </si>
  <si>
    <t>LUFKINAMBETTER BY SUPERIOR HEALTHPLAN</t>
  </si>
  <si>
    <t>KATYAMBETTER BY SUPERIOR HEALTHPLAN</t>
  </si>
  <si>
    <t>PASADENAAMBETTER BY SUPERIOR HEALTHPLAN</t>
  </si>
  <si>
    <t>WACOAMBETTER BY SUPERIOR HEALTHPLAN</t>
  </si>
  <si>
    <t>AMARILLOAMBETTER BY SUPERIOR HEALTHPLAN</t>
  </si>
  <si>
    <t>CORPUSAMBETTER BY SUPERIOR HEALTHPLAN</t>
  </si>
  <si>
    <t>LUBBOCKAMBETTER BY SUPERIOR HEALTHPLAN</t>
  </si>
  <si>
    <t>Nueces Aid</t>
  </si>
  <si>
    <t>CORPUSNueces Aid</t>
  </si>
  <si>
    <t>Blue Cross Blue Shield - Mississippi</t>
  </si>
  <si>
    <t>BILOXIBlue Cross Blue Shield - Mississippi</t>
  </si>
  <si>
    <t>JACKSONBlue Cross Blue Shield - Mississippi</t>
  </si>
  <si>
    <t>TUPELOBlue Cross Blue Shield - Mississippi</t>
  </si>
  <si>
    <t>Cigna Commercial</t>
  </si>
  <si>
    <t>LAFAYETTECigna Commercial</t>
  </si>
  <si>
    <t>BATON ROUGECigna Commercial</t>
  </si>
  <si>
    <t>LAKE CHARLESCigna Commercial</t>
  </si>
  <si>
    <t>KENTWOODCigna Commercial</t>
  </si>
  <si>
    <t>OPELOUSASCigna Commercial</t>
  </si>
  <si>
    <t>SHREVEPORTCigna Commercial</t>
  </si>
  <si>
    <t>GNOCigna Commercial</t>
  </si>
  <si>
    <t>BILOXICigna Commercial</t>
  </si>
  <si>
    <t>JACKSONCigna Commercial</t>
  </si>
  <si>
    <t>TUPELOCigna Commercial</t>
  </si>
  <si>
    <t>NORMANCigna Commercial</t>
  </si>
  <si>
    <t>MIDLANDCigna Commercial</t>
  </si>
  <si>
    <t>ABILENECigna Commercial</t>
  </si>
  <si>
    <t>LONGVIEWCigna Commercial</t>
  </si>
  <si>
    <t>KATYCigna Commercial</t>
  </si>
  <si>
    <t>PASADENACigna Commercial</t>
  </si>
  <si>
    <t>WACOCigna Commercial</t>
  </si>
  <si>
    <t>AMARILLOCigna Commercial</t>
  </si>
  <si>
    <t>CORPUSCigna Commercial</t>
  </si>
  <si>
    <t>LUBBOCKCigna Commercial</t>
  </si>
  <si>
    <t>West Texas Centers Mhmr</t>
  </si>
  <si>
    <t>MIDLANDWest Texas Centers Mhmr</t>
  </si>
  <si>
    <t>ABILENEWest Texas Centers Mhmr</t>
  </si>
  <si>
    <t>LUBBOCKWest Texas Centers Mhmr</t>
  </si>
  <si>
    <t>Amerigroup - Wellpoint (TX Mg Medicaid)</t>
  </si>
  <si>
    <t>MIDLANDAmerigroup - Wellpoint (TX Mg Medicaid)</t>
  </si>
  <si>
    <t>ABILENEAmerigroup - Wellpoint (TX Mg Medicaid)</t>
  </si>
  <si>
    <t>LUFKINAmerigroup - Wellpoint (TX Mg Medicaid)</t>
  </si>
  <si>
    <t>KATYAmerigroup - Wellpoint (TX Mg Medicaid)</t>
  </si>
  <si>
    <t>DERIDDERAmerigroup - Wellpoint (TX Mg Medicaid)</t>
  </si>
  <si>
    <t>PASADENAAmerigroup - Wellpoint (TX Mg Medicaid)</t>
  </si>
  <si>
    <t>WACOAmerigroup - Wellpoint (TX Mg Medicaid)</t>
  </si>
  <si>
    <t>AMARILLOAmerigroup - Wellpoint (TX Mg Medicaid)</t>
  </si>
  <si>
    <t>SHREVEPORTAmerigroup - Wellpoint (TX Mg Medicaid)</t>
  </si>
  <si>
    <t>CORPUSAmerigroup - Wellpoint (TX Mg Medicaid)</t>
  </si>
  <si>
    <t>LUBBOCKAmerigroup - Wellpoint (TX Mg Medicaid)</t>
  </si>
  <si>
    <t>Humana LA Managed Medicaid</t>
  </si>
  <si>
    <t>LAFAYETTEHumana LA Managed Medicaid</t>
  </si>
  <si>
    <t>BATON ROUGEHumana LA Managed Medicaid</t>
  </si>
  <si>
    <t>DERIDDERHumana LA Managed Medicaid</t>
  </si>
  <si>
    <t>LAKE CHARLESHumana LA Managed Medicaid</t>
  </si>
  <si>
    <t>KENTWOODHumana LA Managed Medicaid</t>
  </si>
  <si>
    <t>OPELOUSASHumana LA Managed Medicaid</t>
  </si>
  <si>
    <t>SHREVEPORTHumana LA Managed Medicaid</t>
  </si>
  <si>
    <t>ALEXANDRIAHumana LA Managed Medicaid</t>
  </si>
  <si>
    <t>GNOHumana LA Managed Medicaid</t>
  </si>
  <si>
    <t>Aetna (Commercial)</t>
  </si>
  <si>
    <t>LAFAYETTEAetna (Commercial)</t>
  </si>
  <si>
    <t>BATON ROUGEAetna (Commercial)</t>
  </si>
  <si>
    <t>DERIDDERAetna (Commercial)</t>
  </si>
  <si>
    <t>LAKE CHARLESAetna (Commercial)</t>
  </si>
  <si>
    <t>KENTWOODAetna (Commercial)</t>
  </si>
  <si>
    <t>OPELOUSASAetna (Commercial)</t>
  </si>
  <si>
    <t>SHREVEPORTAetna (Commercial)</t>
  </si>
  <si>
    <t>ALEXANDRIAAetna (Commercial)</t>
  </si>
  <si>
    <t>GNOAetna (Commercial)</t>
  </si>
  <si>
    <t>BILOXIAetna (Commercial)</t>
  </si>
  <si>
    <t>JACKSONAetna (Commercial)</t>
  </si>
  <si>
    <t>TUPELOAetna (Commercial)</t>
  </si>
  <si>
    <t>NORMANAetna (Commercial)</t>
  </si>
  <si>
    <t>MIDLANDAetna (Commercial)</t>
  </si>
  <si>
    <t>ABILENEAetna (Commercial)</t>
  </si>
  <si>
    <t>LONGVIEWAetna (Commercial)</t>
  </si>
  <si>
    <t>LUFKINAetna (Commercial)</t>
  </si>
  <si>
    <t>KATYAetna (Commercial)</t>
  </si>
  <si>
    <t>PASADENAAetna (Commercial)</t>
  </si>
  <si>
    <t>WACOAetna (Commercial)</t>
  </si>
  <si>
    <t>AMARILLOAetna (Commercial)</t>
  </si>
  <si>
    <t>CORPUSAetna (Commercial)</t>
  </si>
  <si>
    <t>LUBBOCKAetna (Commercial)</t>
  </si>
  <si>
    <t>Superior STAR (Tx Managed Medicaid)</t>
  </si>
  <si>
    <t>MIDLANDSuperior STAR (Tx Managed Medicaid)</t>
  </si>
  <si>
    <t>CONTRACT RATE + CHIRP</t>
  </si>
  <si>
    <t>ABILENESuperior STAR (Tx Managed Medicaid)</t>
  </si>
  <si>
    <t>WACOSuperior STAR (Tx Managed Medicaid)</t>
  </si>
  <si>
    <t>SHREVEPORTSuperior STAR (Tx Managed Medicaid)</t>
  </si>
  <si>
    <t>CORPUSSuperior STAR (Tx Managed Medicaid)</t>
  </si>
  <si>
    <t>Midland Memorial Contract</t>
  </si>
  <si>
    <t>MIDLANDMidland Memorial Contract</t>
  </si>
  <si>
    <t>ABILENEMidland Memorial Contract</t>
  </si>
  <si>
    <t>PermiaCare</t>
  </si>
  <si>
    <t>MIDLANDPermiaCare</t>
  </si>
  <si>
    <t>ABILENEPermiaCare</t>
  </si>
  <si>
    <t>Medicaid Oklahoma</t>
  </si>
  <si>
    <t>NORMANMedicaid Oklahoma</t>
  </si>
  <si>
    <t>Betty Hardwick Mhmr</t>
  </si>
  <si>
    <t>MIDLANDBetty Hardwick Mhmr</t>
  </si>
  <si>
    <t>ABILENEBetty Hardwick Mhmr</t>
  </si>
  <si>
    <t>Optum Exchange Texas In Network</t>
  </si>
  <si>
    <t>MIDLANDOptum Exchange Texas In Network</t>
  </si>
  <si>
    <t>LONGVIEWOptum Exchange Texas In Network</t>
  </si>
  <si>
    <t>LUFKINOptum Exchange Texas In Network</t>
  </si>
  <si>
    <t>AMARILLOOptum Exchange Texas In Network</t>
  </si>
  <si>
    <t>LUBBOCKOptum Exchange Texas In Network</t>
  </si>
  <si>
    <t>UMR</t>
  </si>
  <si>
    <t>LAFAYETTEUMR</t>
  </si>
  <si>
    <t>BATON ROUGEUMR</t>
  </si>
  <si>
    <t>DERIDDERUMR</t>
  </si>
  <si>
    <t>LAKE CHARLESUMR</t>
  </si>
  <si>
    <t>KENTWOODUMR</t>
  </si>
  <si>
    <t>OPELOUSASUMR</t>
  </si>
  <si>
    <t>SHREVEPORTUMR</t>
  </si>
  <si>
    <t>ALEXANDRIAUMR</t>
  </si>
  <si>
    <t>GNOUMR</t>
  </si>
  <si>
    <t>BILOXIUMR</t>
  </si>
  <si>
    <t>JACKSONUMR</t>
  </si>
  <si>
    <t>TUPELOUMR</t>
  </si>
  <si>
    <t>NORMANUMR</t>
  </si>
  <si>
    <t>MIDLANDUMR</t>
  </si>
  <si>
    <t>ABILENEUMR</t>
  </si>
  <si>
    <t>LUFKINUMR</t>
  </si>
  <si>
    <t>KATYUMR</t>
  </si>
  <si>
    <t>PASADENAUMR</t>
  </si>
  <si>
    <t>WACOUMR</t>
  </si>
  <si>
    <t>AMARILLOUMR</t>
  </si>
  <si>
    <t>LUBBOCKUMR</t>
  </si>
  <si>
    <t>Tricare-Humana</t>
  </si>
  <si>
    <t>BILOXITricare-Humana</t>
  </si>
  <si>
    <t>TUPELOTricare-Humana</t>
  </si>
  <si>
    <t>IPA - Wellcare (Texas)</t>
  </si>
  <si>
    <t>ABILENEIPA - Wellcare (Texas)</t>
  </si>
  <si>
    <t>LONGVIEWIPA - Wellcare (Texas)</t>
  </si>
  <si>
    <t>LUFKINIPA - Wellcare (Texas)</t>
  </si>
  <si>
    <t>KATYIPA - Wellcare (Texas)</t>
  </si>
  <si>
    <t>DERIDDERIPA - Wellcare (Texas)</t>
  </si>
  <si>
    <t>PASADENAIPA - Wellcare (Texas)</t>
  </si>
  <si>
    <t>WACOIPA - Wellcare (Texas)</t>
  </si>
  <si>
    <t>CORPUSIPA - Wellcare (Texas)</t>
  </si>
  <si>
    <t>LUBBOCKIPA - Wellcare (Texas)</t>
  </si>
  <si>
    <t>Amerigroup (Medicare Advantage)</t>
  </si>
  <si>
    <t>MIDLANDAmerigroup (Medicare Advantage)</t>
  </si>
  <si>
    <t>ABILENEAmerigroup (Medicare Advantage)</t>
  </si>
  <si>
    <t>LONGVIEWAmerigroup (Medicare Advantage)</t>
  </si>
  <si>
    <t>LUFKINAmerigroup (Medicare Advantage)</t>
  </si>
  <si>
    <t>KATYAmerigroup (Medicare Advantage)</t>
  </si>
  <si>
    <t>PASADENAAmerigroup (Medicare Advantage)</t>
  </si>
  <si>
    <t>WACOAmerigroup (Medicare Advantage)</t>
  </si>
  <si>
    <t>AMARILLOAmerigroup (Medicare Advantage)</t>
  </si>
  <si>
    <t>CORPUSAmerigroup (Medicare Advantage)</t>
  </si>
  <si>
    <t>LUBBOCKAmerigroup (Medicare Advantage)</t>
  </si>
  <si>
    <t>Medicare Part A Novitas - Oklahoma</t>
  </si>
  <si>
    <t>NORMANMedicare Part A Novitas - Oklahoma</t>
  </si>
  <si>
    <t>Ambetter (Magnolia)</t>
  </si>
  <si>
    <t>BILOXIAmbetter (Magnolia)</t>
  </si>
  <si>
    <t>JACKSONAmbetter (Magnolia)</t>
  </si>
  <si>
    <t>KENTWOODAmbetter (Magnolia)</t>
  </si>
  <si>
    <t>GNOAmbetter (Magnolia)</t>
  </si>
  <si>
    <t>TUPELOAmbetter (Magnolia)</t>
  </si>
  <si>
    <t>Nueces Center MHID</t>
  </si>
  <si>
    <t>CORPUSNueces Center MHID</t>
  </si>
  <si>
    <t>TRICARE EAST- Humana (99727) - New</t>
  </si>
  <si>
    <t>BILOXITRICARE EAST- Humana (99727) - New</t>
  </si>
  <si>
    <t>JACKSONTRICARE EAST- Humana (99727) - New</t>
  </si>
  <si>
    <t>TUPELOTRICARE EAST- Humana (99727) - New</t>
  </si>
  <si>
    <t>TRICARE WEST- Triwest (TRICW) - New</t>
  </si>
  <si>
    <t>LAFAYETTETRICARE WEST- Triwest (TRICW) - New</t>
  </si>
  <si>
    <t>MIDLANDTRICARE WEST- Triwest (TRICW) - New</t>
  </si>
  <si>
    <t>ABILENETRICARE WEST- Triwest (TRICW) - New</t>
  </si>
  <si>
    <t>KATYTRICARE WEST- Triwest (TRICW) - New</t>
  </si>
  <si>
    <t>DERIDDERTRICARE WEST- Triwest (TRICW) - New</t>
  </si>
  <si>
    <t>NORMANTRICARE WEST- Triwest (TRICW) - New</t>
  </si>
  <si>
    <t>LAKE CHARLESTRICARE WEST- Triwest (TRICW) - New</t>
  </si>
  <si>
    <t>WACOTRICARE WEST- Triwest (TRICW) - New</t>
  </si>
  <si>
    <t>KENTWOODTRICARE WEST- Triwest (TRICW) - New</t>
  </si>
  <si>
    <t>AMARILLOTRICARE WEST- Triwest (TRICW) - New</t>
  </si>
  <si>
    <t>SHREVEPORTTRICARE WEST- Triwest (TRICW) - New</t>
  </si>
  <si>
    <t>CORPUSTRICARE WEST- Triwest (TRICW) - New</t>
  </si>
  <si>
    <t>GNOTRICARE WEST- Triwest (TRICW) - New</t>
  </si>
  <si>
    <t>LUBBOCKTRICARE WEST- Triwest (TRICW) - New</t>
  </si>
  <si>
    <t>IPA - Wellcare (Louisiana)</t>
  </si>
  <si>
    <t>LAFAYETTEIPA - Wellcare (Louisiana)</t>
  </si>
  <si>
    <t>BATON ROUGEIPA - Wellcare (Louisiana)</t>
  </si>
  <si>
    <t>BILOXIIPA - Wellcare (Louisiana)</t>
  </si>
  <si>
    <t>DERIDDERIPA - Wellcare (Louisiana)</t>
  </si>
  <si>
    <t>LAKE CHARLESIPA - Wellcare (Louisiana)</t>
  </si>
  <si>
    <t>KENTWOODIPA - Wellcare (Louisiana)</t>
  </si>
  <si>
    <t>OPELOUSASIPA - Wellcare (Louisiana)</t>
  </si>
  <si>
    <t>SHREVEPORTIPA - Wellcare (Louisiana)</t>
  </si>
  <si>
    <t>ALEXANDRIAIPA - Wellcare (Louisiana)</t>
  </si>
  <si>
    <t>GNOIPA - Wellcare (Louisiana)</t>
  </si>
  <si>
    <t>Heart of Texas Region MHMR</t>
  </si>
  <si>
    <t>WACOHeart of Texas Region MHMR</t>
  </si>
  <si>
    <t>Central Plains Mhmr</t>
  </si>
  <si>
    <t>MIDLANDCentral Plains Mhmr</t>
  </si>
  <si>
    <t>ABILENECentral Plains Mhmr</t>
  </si>
  <si>
    <t>AMARILLOCentral Plains Mhmr</t>
  </si>
  <si>
    <t>LUBBOCKCentral Plains Mhmr</t>
  </si>
  <si>
    <t>Christus Health Ins Exchange HMO Tx</t>
  </si>
  <si>
    <t>LONGVIEWChristus Health Ins Exchange HMO Tx</t>
  </si>
  <si>
    <t>LUFKINChristus Health Ins Exchange HMO Tx</t>
  </si>
  <si>
    <t>PASADENAChristus Health Ins Exchange HMO Tx</t>
  </si>
  <si>
    <t>LAKE CHARLESChristus Health Ins Exchange HMO Tx</t>
  </si>
  <si>
    <t>WACOChristus Health Ins Exchange HMO Tx</t>
  </si>
  <si>
    <t>OPELOUSASChristus Health Ins Exchange HMO Tx</t>
  </si>
  <si>
    <t>SHREVEPORTChristus Health Ins Exchange HMO Tx</t>
  </si>
  <si>
    <t>CORPUSChristus Health Ins Exchange HMO Tx</t>
  </si>
  <si>
    <t>Molina (Tx Managed Medicaid)</t>
  </si>
  <si>
    <t>MIDLANDMolina (Tx Managed Medicaid)</t>
  </si>
  <si>
    <t>ABILENEMolina (Tx Managed Medicaid)</t>
  </si>
  <si>
    <t>LONGVIEWMolina (Tx Managed Medicaid)</t>
  </si>
  <si>
    <t>LUFKINMolina (Tx Managed Medicaid)</t>
  </si>
  <si>
    <t>KATYMolina (Tx Managed Medicaid)</t>
  </si>
  <si>
    <t>DERIDDERMolina (Tx Managed Medicaid)</t>
  </si>
  <si>
    <t>PASADENAMolina (Tx Managed Medicaid)</t>
  </si>
  <si>
    <t>WACOMolina (Tx Managed Medicaid)</t>
  </si>
  <si>
    <t>SHREVEPORTMolina (Tx Managed Medicaid)</t>
  </si>
  <si>
    <t>CORPUSMolina (Tx Managed Medicaid)</t>
  </si>
  <si>
    <t>LUBBOCKMolina (Tx Managed Medicaid)</t>
  </si>
  <si>
    <t>Blue Cross Blue Shield - TX HMO</t>
  </si>
  <si>
    <t>MIDLANDBlue Cross Blue Shield - TX HMO</t>
  </si>
  <si>
    <t>ABILENEBlue Cross Blue Shield - TX HMO</t>
  </si>
  <si>
    <t>LONGVIEWBlue Cross Blue Shield - TX HMO</t>
  </si>
  <si>
    <t>LUFKINBlue Cross Blue Shield - TX HMO</t>
  </si>
  <si>
    <t>KATYBlue Cross Blue Shield - TX HMO</t>
  </si>
  <si>
    <t>PASADENABlue Cross Blue Shield - TX HMO</t>
  </si>
  <si>
    <t>WACOBlue Cross Blue Shield - TX HMO</t>
  </si>
  <si>
    <t>AMARILLOBlue Cross Blue Shield - TX HMO</t>
  </si>
  <si>
    <t>CORPUSBlue Cross Blue Shield - TX HMO</t>
  </si>
  <si>
    <t>LUBBOCKBlue Cross Blue Shield - TX HMO</t>
  </si>
  <si>
    <t>Ector County Hospital District</t>
  </si>
  <si>
    <t>MIDLANDEctor County Hospital District</t>
  </si>
  <si>
    <t>ABILENEEctor County Hospital District</t>
  </si>
  <si>
    <t>Firstcare STAR (Tx Managed Medicaid)</t>
  </si>
  <si>
    <t>MIDLANDFirstcare STAR (Tx Managed Medicaid)</t>
  </si>
  <si>
    <t>ABILENEFirstcare STAR (Tx Managed Medicaid)</t>
  </si>
  <si>
    <t>Blue Cross Blue Shield Medicare Adv Plan</t>
  </si>
  <si>
    <t>ABILENEBlue Cross Blue Shield Medicare Adv Plan</t>
  </si>
  <si>
    <t>LONGVIEWBlue Cross Blue Shield Medicare Adv Plan</t>
  </si>
  <si>
    <t>LUFKINBlue Cross Blue Shield Medicare Adv Plan</t>
  </si>
  <si>
    <t>KATYBlue Cross Blue Shield Medicare Adv Plan</t>
  </si>
  <si>
    <t>PASADENABlue Cross Blue Shield Medicare Adv Plan</t>
  </si>
  <si>
    <t>WACOBlue Cross Blue Shield Medicare Adv Plan</t>
  </si>
  <si>
    <t>LUBBOCKBlue Cross Blue Shield Medicare Adv Plan</t>
  </si>
  <si>
    <t>Scott &amp; White Health Plan</t>
  </si>
  <si>
    <t>MIDLANDScott &amp; White Health Plan</t>
  </si>
  <si>
    <t>ABILENEScott &amp; White Health Plan</t>
  </si>
  <si>
    <t>NORMANScott &amp; White Health Plan</t>
  </si>
  <si>
    <t>WACOScott &amp; White Health Plan</t>
  </si>
  <si>
    <t>JACKSONScott &amp; White Health Plan</t>
  </si>
  <si>
    <t>AMARILLOScott &amp; White Health Plan</t>
  </si>
  <si>
    <t>LUBBOCKScott &amp; White Health Plan</t>
  </si>
  <si>
    <t>DCFS - Dept of Child &amp; Family Services</t>
  </si>
  <si>
    <t>KENTWOODDCFS - Dept of Child &amp; Family Services</t>
  </si>
  <si>
    <t>SHREVEPORTDCFS - Dept of Child &amp; Family Services</t>
  </si>
  <si>
    <t>Magellan CSOC</t>
  </si>
  <si>
    <t>LAKE CHARLESMagellan CSOC</t>
  </si>
  <si>
    <t>KENTWOODMagellan CSOC</t>
  </si>
  <si>
    <t>SHREVEPORTMagellan CSOC</t>
  </si>
  <si>
    <t>GNOMagellan CSOC</t>
  </si>
  <si>
    <t>Blue Advantage</t>
  </si>
  <si>
    <t>LAFAYETTEBlue Advantage</t>
  </si>
  <si>
    <t>MIDLANDBlue Advantage</t>
  </si>
  <si>
    <t>BATON ROUGEBlue Advantage</t>
  </si>
  <si>
    <t>BILOXIBlue Advantage</t>
  </si>
  <si>
    <t>DERIDDERBlue Advantage</t>
  </si>
  <si>
    <t>KENTWOODBlue Advantage</t>
  </si>
  <si>
    <t>AMARILLOBlue Advantage</t>
  </si>
  <si>
    <t>OPELOUSASBlue Advantage</t>
  </si>
  <si>
    <t>SHREVEPORTBlue Advantage</t>
  </si>
  <si>
    <t>ALEXANDRIABlue Advantage</t>
  </si>
  <si>
    <t>CORPUSBlue Advantage</t>
  </si>
  <si>
    <t>GNOBlue Advantage</t>
  </si>
  <si>
    <t>Blue Preferred PPO Oklahoma</t>
  </si>
  <si>
    <t>NORMANBlue Preferred PPO Oklahoma</t>
  </si>
  <si>
    <t>Center for Life Resources Mhmr</t>
  </si>
  <si>
    <t>MIDLANDCenter for Life Resources Mhmr</t>
  </si>
  <si>
    <t>ABILENECenter for Life Resources Mhmr</t>
  </si>
  <si>
    <t>AllWell (Wellcare)</t>
  </si>
  <si>
    <t>MIDLANDAllWell (Wellcare)</t>
  </si>
  <si>
    <t>ABILENEAllWell (Wellcare)</t>
  </si>
  <si>
    <t>KATYAllWell (Wellcare)</t>
  </si>
  <si>
    <t>WACOAllWell (Wellcare)</t>
  </si>
  <si>
    <t>AMARILLOAllWell (Wellcare)</t>
  </si>
  <si>
    <t>SHREVEPORTAllWell (Wellcare)</t>
  </si>
  <si>
    <t>CORPUSAllWell (Wellcare)</t>
  </si>
  <si>
    <t>LUBBOCKAllWell (Wellcare)</t>
  </si>
  <si>
    <t>Provider Partners Health Plan - PPHP</t>
  </si>
  <si>
    <t>MIDLANDProvider Partners Health Plan - PPHP</t>
  </si>
  <si>
    <t>ABILENEProvider Partners Health Plan - PPHP</t>
  </si>
  <si>
    <t>LONGVIEWProvider Partners Health Plan - PPHP</t>
  </si>
  <si>
    <t>LUFKINProvider Partners Health Plan - PPHP</t>
  </si>
  <si>
    <t>KATYProvider Partners Health Plan - PPHP</t>
  </si>
  <si>
    <t>DERIDDERProvider Partners Health Plan - PPHP</t>
  </si>
  <si>
    <t>PASADENAProvider Partners Health Plan - PPHP</t>
  </si>
  <si>
    <t>WACOProvider Partners Health Plan - PPHP</t>
  </si>
  <si>
    <t>AMARILLOProvider Partners Health Plan - PPHP</t>
  </si>
  <si>
    <t>LUBBOCKProvider Partners Health Plan - PPHP</t>
  </si>
  <si>
    <t>Oklahoma Complete Care (Centene) MG</t>
  </si>
  <si>
    <t>NORMANOklahoma Complete Care (Centene) MG</t>
  </si>
  <si>
    <t>WACOOklahoma Complete Care (Centene) MG</t>
  </si>
  <si>
    <t>Magellan Healthcare (Medicare Advantage</t>
  </si>
  <si>
    <t>MIDLANDMagellan Healthcare (Medicare Advantage</t>
  </si>
  <si>
    <t>ABILENEMagellan Healthcare (Medicare Advantage</t>
  </si>
  <si>
    <t>KATYMagellan Healthcare (Medicare Advantage</t>
  </si>
  <si>
    <t>PASADENAMagellan Healthcare (Medicare Advantage</t>
  </si>
  <si>
    <t>WACOMagellan Healthcare (Medicare Advantage</t>
  </si>
  <si>
    <t>Ambetter Oklahoma</t>
  </si>
  <si>
    <t>NORMANAmbetter Oklahoma</t>
  </si>
  <si>
    <t>SHREVEPORTAmbetter Oklahoma</t>
  </si>
  <si>
    <t>Humana Healthy Horizons (Ok MG Caid)</t>
  </si>
  <si>
    <t>NORMANHumana Healthy Horizons (Ok MG Caid)</t>
  </si>
  <si>
    <t>Aetna Better Health (Oklahoma MG Caid)</t>
  </si>
  <si>
    <t>NORMANAetna Better Health (Oklahoma MG Caid)</t>
  </si>
  <si>
    <t>Blue Advantage PPO - Oklahoma</t>
  </si>
  <si>
    <t>NORMANBlue Advantage PPO - Oklahoma</t>
  </si>
  <si>
    <t>Ambetter Value Plans</t>
  </si>
  <si>
    <t>MIDLANDAmbetter Value Plans</t>
  </si>
  <si>
    <t>95% MEDICARE RATE</t>
  </si>
  <si>
    <t>ABILENEAmbetter Value Plans</t>
  </si>
  <si>
    <t>KATYAmbetter Value Plans</t>
  </si>
  <si>
    <t>PASADENAAmbetter Value Plans</t>
  </si>
  <si>
    <t>WACOAmbetter Value Plans</t>
  </si>
  <si>
    <t>CORPUSAmbetter Value Plans</t>
  </si>
  <si>
    <t>LUBBOCKAmbetter Value Plans</t>
  </si>
  <si>
    <t>Blue Choice PPO - Oklahoma</t>
  </si>
  <si>
    <t>NORMANBlue Choice PPO - Oklahoma</t>
  </si>
  <si>
    <t>Baylor Scott and White MCR HMO</t>
  </si>
  <si>
    <t>MIDLANDBaylor Scott and White MCR HMO</t>
  </si>
  <si>
    <t>KATYBaylor Scott and White MCR HMO</t>
  </si>
  <si>
    <t>WACOBaylor Scott and White MCR HMO</t>
  </si>
  <si>
    <t>LUBBOCKBaylor Scott and White MCR HMO</t>
  </si>
  <si>
    <t>Superior Star Health (CPS) TX</t>
  </si>
  <si>
    <t>MIDLANDSuperior Star Health (CPS) TX</t>
  </si>
  <si>
    <t>ABILENESuperior Star Health (CPS) TX</t>
  </si>
  <si>
    <t>CORPUSSuperior Star Health (CPS) TX</t>
  </si>
  <si>
    <t>LUBBOCKSuperior Star Health (CPS) TX</t>
  </si>
  <si>
    <t>Molina (Medicare Advantage)</t>
  </si>
  <si>
    <t>LAFAYETTEMolina (Medicare Advantage)</t>
  </si>
  <si>
    <t>LUFKINMolina (Medicare Advantage)</t>
  </si>
  <si>
    <t>KATYMolina (Medicare Advantage)</t>
  </si>
  <si>
    <t>PASADENAMolina (Medicare Advantage)</t>
  </si>
  <si>
    <t>SHREVEPORTMolina (Medicare Advantage)</t>
  </si>
  <si>
    <t>GNOMolina (Medicare Advantage)</t>
  </si>
  <si>
    <t>Covenant Medical Center</t>
  </si>
  <si>
    <t>ABILENECovenant Medical Center</t>
  </si>
  <si>
    <t>LUBBOCKCovenant Medical Center</t>
  </si>
  <si>
    <t>American Health Advantage (Med Adv)</t>
  </si>
  <si>
    <t>BILOXIAmerican Health Advantage (Med Adv)</t>
  </si>
  <si>
    <t>KENTWOODAmerican Health Advantage (Med Adv)</t>
  </si>
  <si>
    <t>ALEXANDRIAAmerican Health Advantage (Med Adv)</t>
  </si>
  <si>
    <t>GNOAmerican Health Advantage (Med Adv)</t>
  </si>
  <si>
    <t>TUPELOAmerican Health Advantage (Med Adv)</t>
  </si>
  <si>
    <t>BCBS Medicare Adv</t>
  </si>
  <si>
    <t>KATYBCBS Medicare Adv</t>
  </si>
  <si>
    <t>DERIDDERBCBS Medicare Adv</t>
  </si>
  <si>
    <t>AMARILLOBCBS Medicare Adv</t>
  </si>
  <si>
    <t>OPELOUSASBCBS Medicare Adv</t>
  </si>
  <si>
    <t>SHREVEPORTBCBS Medicare Adv</t>
  </si>
  <si>
    <t>Texas Panhandle Centers Amarillo MHMR</t>
  </si>
  <si>
    <t>AMARILLOTexas Panhandle Centers Amarillo MHMR</t>
  </si>
  <si>
    <t>Starcare Specialty Hospital Mhmr</t>
  </si>
  <si>
    <t>MIDLANDStarcare Specialty Hospital Mhmr</t>
  </si>
  <si>
    <t>ABILENEStarcare Specialty Hospital Mhmr</t>
  </si>
  <si>
    <t>LUBBOCKStarcare Specialty Hospital Mhmr</t>
  </si>
  <si>
    <t>Healthy Blue Dual (Med Adv)</t>
  </si>
  <si>
    <t>LAFAYETTEHealthy Blue Dual (Med Adv)</t>
  </si>
  <si>
    <t>BATON ROUGEHealthy Blue Dual (Med Adv)</t>
  </si>
  <si>
    <t>DERIDDERHealthy Blue Dual (Med Adv)</t>
  </si>
  <si>
    <t>KENTWOODHealthy Blue Dual (Med Adv)</t>
  </si>
  <si>
    <t>OPELOUSASHealthy Blue Dual (Med Adv)</t>
  </si>
  <si>
    <t>SHREVEPORTHealthy Blue Dual (Med Adv)</t>
  </si>
  <si>
    <t>ALEXANDRIAHealthy Blue Dual (Med Adv)</t>
  </si>
  <si>
    <t>GNOHealthy Blue Dual (Med Adv)</t>
  </si>
  <si>
    <t>Healthchoice</t>
  </si>
  <si>
    <t>NORMANHealthchoice</t>
  </si>
  <si>
    <t>Brazos Valley MHMR</t>
  </si>
  <si>
    <t>WACOBrazos Valley MHMR</t>
  </si>
  <si>
    <t>Central Counties Center MHMR</t>
  </si>
  <si>
    <t>WACOCentral Counties Center MHMR</t>
  </si>
  <si>
    <t>BCBS of MS - State Plan</t>
  </si>
  <si>
    <t>BILOXIBCBS of MS - State Plan</t>
  </si>
  <si>
    <t>JACKSONBCBS of MS - State Plan</t>
  </si>
  <si>
    <t>TUPELOBCBS of MS - State Plan</t>
  </si>
  <si>
    <t>Driscoll Health Plan (TX Mg Medicaid)</t>
  </si>
  <si>
    <t>CORPUSDriscoll Health Plan (TX Mg Medicaid)</t>
  </si>
  <si>
    <t>Texas Independence Health Plan MCR HMO</t>
  </si>
  <si>
    <t>LUFKINTexas Independence Health Plan MCR HMO</t>
  </si>
  <si>
    <t>KATYTexas Independence Health Plan MCR HMO</t>
  </si>
  <si>
    <t>WACOTexas Independence Health Plan MCR HMO</t>
  </si>
  <si>
    <t>CORPUSTexas Independence Health Plan MCR HMO</t>
  </si>
  <si>
    <t>Ambetter Superior Marketplace</t>
  </si>
  <si>
    <t>MIDLANDAmbetter Superior Marketplace</t>
  </si>
  <si>
    <t>ABILENEAmbetter Superior Marketplace</t>
  </si>
  <si>
    <t>LUFKINAmbetter Superior Marketplace</t>
  </si>
  <si>
    <t>PASADENAAmbetter Superior Marketplace</t>
  </si>
  <si>
    <t>AMARILLOAmbetter Superior Marketplace</t>
  </si>
  <si>
    <t>CORPUSAmbetter Superior Marketplace</t>
  </si>
  <si>
    <t>LUBBOCKAmbetter Superior Marketplace</t>
  </si>
  <si>
    <t>Coastal Plains Community Center MHMR</t>
  </si>
  <si>
    <t>CORPUSCoastal Plains Community Center MHMR</t>
  </si>
  <si>
    <t>Community Health Choice Medicaid</t>
  </si>
  <si>
    <t>KATYCommunity Health Choice Medicaid</t>
  </si>
  <si>
    <t>PASADENACommunity Health Choice Medicaid</t>
  </si>
  <si>
    <t>Cigna Behavioral Health</t>
  </si>
  <si>
    <t>MIDLANDCigna Behavioral Health</t>
  </si>
  <si>
    <t>ABILENECigna Behavioral Health</t>
  </si>
  <si>
    <t>BILOXICigna Behavioral Health</t>
  </si>
  <si>
    <t>WACOCigna Behavioral Health</t>
  </si>
  <si>
    <t>OPELOUSASCigna Behavioral Health</t>
  </si>
  <si>
    <t>SHREVEPORTCigna Behavioral Health</t>
  </si>
  <si>
    <t>CORPUSCigna Behavioral Health</t>
  </si>
  <si>
    <t>LUBBOCKCigna Behavioral Health</t>
  </si>
  <si>
    <t>TUPELOCigna Behavioral Health</t>
  </si>
  <si>
    <t>Optum Exchange Mississippi In Network</t>
  </si>
  <si>
    <t>BILOXIOptum Exchange Mississippi In Network</t>
  </si>
  <si>
    <t>Firstcare (Tx Managed Medicaid)</t>
  </si>
  <si>
    <t>MIDLANDFirstcare (Tx Managed Medicaid)</t>
  </si>
  <si>
    <t>ABILENEFirstcare (Tx Managed Medicaid)</t>
  </si>
  <si>
    <t>LUBBOCKFirstcare (Tx Managed Medicaid)</t>
  </si>
  <si>
    <t>Ochsner Health Plan (Med Advantage)</t>
  </si>
  <si>
    <t>LAFAYETTEOchsner Health Plan (Med Advantage)</t>
  </si>
  <si>
    <t>LONGVIEWOchsner Health Plan (Med Advantage)</t>
  </si>
  <si>
    <t>BATON ROUGEOchsner Health Plan (Med Advantage)</t>
  </si>
  <si>
    <t>KENTWOODOchsner Health Plan (Med Advantage)</t>
  </si>
  <si>
    <t>GNOOchsner Health Plan (Med Advantage)</t>
  </si>
  <si>
    <t>Texas Panhandle Centers Outlier MHMR</t>
  </si>
  <si>
    <t>AMARILLOTexas Panhandle Centers Outlier MHMR</t>
  </si>
  <si>
    <t>Blue Cross Blue Shield LA (Med Adv)</t>
  </si>
  <si>
    <t>LAFAYETTEBlue Cross Blue Shield LA (Med Adv)</t>
  </si>
  <si>
    <t>BATON ROUGEBlue Cross Blue Shield LA (Med Adv)</t>
  </si>
  <si>
    <t>KENTWOODBlue Cross Blue Shield LA (Med Adv)</t>
  </si>
  <si>
    <t>OPELOUSASBlue Cross Blue Shield LA (Med Adv)</t>
  </si>
  <si>
    <t>SHREVEPORTBlue Cross Blue Shield LA (Med Adv)</t>
  </si>
  <si>
    <t>ALEXANDRIABlue Cross Blue Shield LA (Med Adv)</t>
  </si>
  <si>
    <t>GNOBlue Cross Blue Shield LA (Med Adv)</t>
  </si>
  <si>
    <t>GEHA</t>
  </si>
  <si>
    <t>NORMANGEHA</t>
  </si>
  <si>
    <t>Cigna Medicare Advantage</t>
  </si>
  <si>
    <t>NORMANCigna Medicare Advantage</t>
  </si>
  <si>
    <t>Community Health Choice Texas, Inc</t>
  </si>
  <si>
    <t>PASADENACommunity Health Choice Texas, Inc</t>
  </si>
  <si>
    <t>Optum Exchange Louisiana In Network</t>
  </si>
  <si>
    <t>SHREVEPORTOptum Exchange Louisiana In Network</t>
  </si>
  <si>
    <t>780</t>
  </si>
  <si>
    <t>PHOENIX</t>
  </si>
  <si>
    <t>PHOENIXHumana (Medicare Advantage)</t>
  </si>
  <si>
    <t>730</t>
  </si>
  <si>
    <t>BOISE</t>
  </si>
  <si>
    <t>BOISEHumana (Medicare Advantage)</t>
  </si>
  <si>
    <t>720</t>
  </si>
  <si>
    <t>ALBUQUERQUE</t>
  </si>
  <si>
    <t>ALBUQUERQUEHumana (Medicare Advantage)</t>
  </si>
  <si>
    <t>710</t>
  </si>
  <si>
    <t>DAYTON</t>
  </si>
  <si>
    <t>DAYTONHumana (Medicare Advantage)</t>
  </si>
  <si>
    <t>740</t>
  </si>
  <si>
    <t>READING</t>
  </si>
  <si>
    <t>READINGHumana (Medicare Advantage)</t>
  </si>
  <si>
    <t>770</t>
  </si>
  <si>
    <t>WEST CHESTER</t>
  </si>
  <si>
    <t>WEST CHESTERHumana (Medicare Advantage)</t>
  </si>
  <si>
    <t>PHOENIXAetna (Medicare Advantage)</t>
  </si>
  <si>
    <t>DAYTONAetna (Medicare Advantage)</t>
  </si>
  <si>
    <t>READINGAetna (Medicare Advantage)</t>
  </si>
  <si>
    <t>760</t>
  </si>
  <si>
    <t>PHILADELPHIA</t>
  </si>
  <si>
    <t>PHILADELPHIAAetna (Medicare Advantage)</t>
  </si>
  <si>
    <t>WEST CHESTERAetna (Medicare Advantage)</t>
  </si>
  <si>
    <t>DAYTONVA CCN Optum</t>
  </si>
  <si>
    <t>BOISEOptum (Commercial)</t>
  </si>
  <si>
    <t>ALBUQUERQUEOptum (Commercial)</t>
  </si>
  <si>
    <t>READINGOptum (Commercial)</t>
  </si>
  <si>
    <t>PHOENIXCigna Healthspring (Med Adv)</t>
  </si>
  <si>
    <t>PHOENIXCigna Commercial</t>
  </si>
  <si>
    <t>BOISECigna Commercial</t>
  </si>
  <si>
    <t>ALBUQUERQUECigna Commercial</t>
  </si>
  <si>
    <t>DAYTONCigna Commercial</t>
  </si>
  <si>
    <t>WEST CHESTERCigna Commercial</t>
  </si>
  <si>
    <t>BOISEAetna (Commercial)</t>
  </si>
  <si>
    <t>ALBUQUERQUEAetna (Commercial)</t>
  </si>
  <si>
    <t>DAYTONAetna (Commercial)</t>
  </si>
  <si>
    <t>READINGAetna (Commercial)</t>
  </si>
  <si>
    <t>WEST CHESTERAetna (Commercial)</t>
  </si>
  <si>
    <t>BOISEUMR</t>
  </si>
  <si>
    <t>ALBUQUERQUEUMR</t>
  </si>
  <si>
    <t>DAYTONUMR</t>
  </si>
  <si>
    <t>PHOENIXTRICARE WEST- Triwest (TRICW) - New</t>
  </si>
  <si>
    <t>ALBUQUERQUEMagellan Healthcare (Medicare Advantage</t>
  </si>
  <si>
    <t>BOISEMolina (Medicare Advantage)</t>
  </si>
  <si>
    <t>ALBUQUERQUEMolina (Medicare Advantage)</t>
  </si>
  <si>
    <t>DAYTONMolina (Medicare Advantage)</t>
  </si>
  <si>
    <t>BOISEGEHA</t>
  </si>
  <si>
    <t>Triwest VA CCN Region 4 (TWVACCN)</t>
  </si>
  <si>
    <t>BOISETriwest VA CCN Region 4 (TWVACCN)</t>
  </si>
  <si>
    <t>Devoted Health (Medicare Advantage)</t>
  </si>
  <si>
    <t>DAYTONDevoted Health (Medicare Advantage)</t>
  </si>
  <si>
    <t>READINGDevoted Health (Medicare Advantage)</t>
  </si>
  <si>
    <t>Surest/UHG</t>
  </si>
  <si>
    <t>BOISESurest/UHG</t>
  </si>
  <si>
    <t>Aetna Better Health (Ohio Med Advantage)</t>
  </si>
  <si>
    <t>DAYTONAetna Better Health (Ohio Med Advantage)</t>
  </si>
  <si>
    <t>AHCCCS Amer Indian (AZ Mg Medicaid)</t>
  </si>
  <si>
    <t>PHOENIXAHCCCS Amer Indian (AZ Mg Medicaid)</t>
  </si>
  <si>
    <t>AHCCCS Claims (AZ Medicaid)</t>
  </si>
  <si>
    <t>ALBUQUERQUEAHCCCS Claims (AZ Medicaid)</t>
  </si>
  <si>
    <t>AHCCCS MercyCare LTC (AZ Mg Medicaid)</t>
  </si>
  <si>
    <t>PHOENIXAHCCCS MercyCare LTC (AZ Mg Medicaid)</t>
  </si>
  <si>
    <t>AHCCCS MercyCare SMI (AZ Mg Medicaid)</t>
  </si>
  <si>
    <t>PHOENIXAHCCCS MercyCare SMI (AZ Mg Medicaid)</t>
  </si>
  <si>
    <t>AHCCCS Optum (AZ Managed Medicaid)</t>
  </si>
  <si>
    <t>PHOENIXAHCCCS Optum (AZ Managed Medicaid)</t>
  </si>
  <si>
    <t>AHCCCS Optum Administrator Cost (AZ MG)</t>
  </si>
  <si>
    <t>PHOENIXAHCCCS Optum Administrator Cost (AZ MG)</t>
  </si>
  <si>
    <t>AHCCCS Optum LTC (AZ Managed Medicaid)</t>
  </si>
  <si>
    <t>PHOENIXAHCCCS Optum LTC (AZ Managed Medicaid)</t>
  </si>
  <si>
    <t>Allwell by Wellcare Arizona</t>
  </si>
  <si>
    <t>PHOENIXAllwell by Wellcare Arizona</t>
  </si>
  <si>
    <t>Ambetter - PA Health and Wellness (Comm)</t>
  </si>
  <si>
    <t>READINGAmbetter - PA Health and Wellness (Comm)</t>
  </si>
  <si>
    <t>Ambetter of Arizona Complete Health HMO</t>
  </si>
  <si>
    <t>PHOENIXAmbetter of Arizona Complete Health HMO</t>
  </si>
  <si>
    <t>Amerihealth Caritas Ohio Mg Caid</t>
  </si>
  <si>
    <t>DAYTONAmerihealth Caritas Ohio Mg Caid</t>
  </si>
  <si>
    <t>Amerihealth Caritas VIP (Medicare Advant</t>
  </si>
  <si>
    <t>READINGAmerihealth Caritas VIP (Medicare Advant</t>
  </si>
  <si>
    <t>Angle Health</t>
  </si>
  <si>
    <t>BOISEAngle Health</t>
  </si>
  <si>
    <t>ALBUQUERQUEAngle Health</t>
  </si>
  <si>
    <t>Anthem Ohio Mg Medicaid</t>
  </si>
  <si>
    <t>DAYTONAnthem Ohio Mg Medicaid</t>
  </si>
  <si>
    <t>Anthem Senior Advantage Med Adv</t>
  </si>
  <si>
    <t>DAYTONAnthem Senior Advantage Med Adv</t>
  </si>
  <si>
    <t>APIPA Optum (AZ Med Advantage)</t>
  </si>
  <si>
    <t>PHOENIXAPIPA Optum (AZ Med Advantage)</t>
  </si>
  <si>
    <t>Arizona Complete Health (Mg Medicaid AZ)</t>
  </si>
  <si>
    <t>PHOENIXArizona Complete Health (Mg Medicaid AZ)</t>
  </si>
  <si>
    <t>Arizona Priority Care</t>
  </si>
  <si>
    <t>PHOENIXArizona Priority Care</t>
  </si>
  <si>
    <t>Banner Health of AZ Mg Caid</t>
  </si>
  <si>
    <t>PHOENIXBanner Health of AZ Mg Caid</t>
  </si>
  <si>
    <t>BCBS AZ (Commercial)</t>
  </si>
  <si>
    <t>PHOENIXBCBS AZ (Commercial)</t>
  </si>
  <si>
    <t>CASE RATE</t>
  </si>
  <si>
    <t>BCBS Federal - NM</t>
  </si>
  <si>
    <t>ALBUQUERQUEBCBS Federal - NM</t>
  </si>
  <si>
    <t>BCBS Federal - PA</t>
  </si>
  <si>
    <t>READINGBCBS Federal - PA</t>
  </si>
  <si>
    <t>BCBS ID - Choice (Commercial)</t>
  </si>
  <si>
    <t>BOISEBCBS ID - Choice (Commercial)</t>
  </si>
  <si>
    <t>BCBS ID - HMO (Commercial)</t>
  </si>
  <si>
    <t>BOISEBCBS ID - HMO (Commercial)</t>
  </si>
  <si>
    <t>BCBS ID - PPO (Commercial)</t>
  </si>
  <si>
    <t>BOISEBCBS ID - PPO (Commercial)</t>
  </si>
  <si>
    <t>BCBS ID - Regence (Commercial)</t>
  </si>
  <si>
    <t>BOISEBCBS ID - Regence (Commercial)</t>
  </si>
  <si>
    <t>BCBS ID - Regence (Medicare Advantage)</t>
  </si>
  <si>
    <t>BOISEBCBS ID - Regence (Medicare Advantage)</t>
  </si>
  <si>
    <t>BCBS ID (Commercial)</t>
  </si>
  <si>
    <t>BOISEBCBS ID (Commercial)</t>
  </si>
  <si>
    <t>BCBS ID (Medicare Advantage)</t>
  </si>
  <si>
    <t>BOISEBCBS ID (Medicare Advantage)</t>
  </si>
  <si>
    <t>BCBS NM (Commercial)</t>
  </si>
  <si>
    <t>ALBUQUERQUEBCBS NM (Commercial)</t>
  </si>
  <si>
    <t>BCBS NM (Managed Medicaid)</t>
  </si>
  <si>
    <t>ALBUQUERQUEBCBS NM (Managed Medicaid)</t>
  </si>
  <si>
    <t>BCBS NM Community HMO (Commercial)</t>
  </si>
  <si>
    <t>ALBUQUERQUEBCBS NM Community HMO (Commercial)</t>
  </si>
  <si>
    <t>BCBSAZ Health Choice (Mg Caid AZ)</t>
  </si>
  <si>
    <t>PHOENIXBCBSAZ Health Choice (Mg Caid AZ)</t>
  </si>
  <si>
    <t>Blue AZ Health Choice (AZ Med Advantage)</t>
  </si>
  <si>
    <t>PHOENIXBlue AZ Health Choice (AZ Med Advantage)</t>
  </si>
  <si>
    <t>Blue Cross Advantage (Med Adv NM)</t>
  </si>
  <si>
    <t>ALBUQUERQUEBlue Cross Advantage (Med Adv NM)</t>
  </si>
  <si>
    <t>Blue Cross Blue Shield Ohio</t>
  </si>
  <si>
    <t>DAYTONBlue Cross Blue Shield Ohio</t>
  </si>
  <si>
    <t>Buckeye Ohio Mg Caid</t>
  </si>
  <si>
    <t>DAYTONBuckeye Ohio Mg Caid</t>
  </si>
  <si>
    <t>Capital Blue Cross (Commercial)</t>
  </si>
  <si>
    <t>READINGCapital Blue Cross (Commercial)</t>
  </si>
  <si>
    <t>Captial Blue Cross (Medicare Advantage)</t>
  </si>
  <si>
    <t>READINGCaptial Blue Cross (Medicare Advantage)</t>
  </si>
  <si>
    <t>CareSource Ohio Med Adv</t>
  </si>
  <si>
    <t>DAYTONCareSource Ohio Med Adv</t>
  </si>
  <si>
    <t>Caresource Ohio Mg Caid</t>
  </si>
  <si>
    <t>DAYTONCaresource Ohio Mg Caid</t>
  </si>
  <si>
    <t>CBH (PA Managed Medicaid)</t>
  </si>
  <si>
    <t>READINGCBH (PA Managed Medicaid)</t>
  </si>
  <si>
    <t>PHILADELPHIACBH (PA Managed Medicaid)</t>
  </si>
  <si>
    <t>WEST CHESTERCBH (PA Managed Medicaid)</t>
  </si>
  <si>
    <t>CCBHO Berks Co (PA Managed Medicaid)</t>
  </si>
  <si>
    <t>READINGCCBHO Berks Co (PA Managed Medicaid)</t>
  </si>
  <si>
    <t>WEST CHESTERCCBHO Berks Co (PA Managed Medicaid)</t>
  </si>
  <si>
    <t>CCBHO Carbon (PA Managed Medicaid)</t>
  </si>
  <si>
    <t>READINGCCBHO Carbon (PA Managed Medicaid)</t>
  </si>
  <si>
    <t>CCBHO Chester Co (PA Managed Medicaid)</t>
  </si>
  <si>
    <t>READINGCCBHO Chester Co (PA Managed Medicaid)</t>
  </si>
  <si>
    <t>WEST CHESTERCCBHO Chester Co (PA Managed Medicaid)</t>
  </si>
  <si>
    <t>CCBHO Columbia Co (PA Managed Medicaid)</t>
  </si>
  <si>
    <t>READINGCCBHO Columbia Co (PA Managed Medicaid)</t>
  </si>
  <si>
    <t>CCBHO Delaware Co (PA Managed Medicaid)</t>
  </si>
  <si>
    <t>READINGCCBHO Delaware Co (PA Managed Medicaid)</t>
  </si>
  <si>
    <t>WEST CHESTERCCBHO Delaware Co (PA Managed Medicaid)</t>
  </si>
  <si>
    <t>CCBHO Lackawanna Co (PA Managed Medicaid</t>
  </si>
  <si>
    <t>READINGCCBHO Lackawanna Co (PA Managed Medicaid</t>
  </si>
  <si>
    <t>CCBHO Luzerne Co (PA Managed Medicaid)</t>
  </si>
  <si>
    <t>READINGCCBHO Luzerne Co (PA Managed Medicaid)</t>
  </si>
  <si>
    <t>CCBHO Lycoming Co (PA Managed Medicaid)</t>
  </si>
  <si>
    <t>READINGCCBHO Lycoming Co (PA Managed Medicaid)</t>
  </si>
  <si>
    <t>CCBHO Monroe Co (PA Managed Medicaid)</t>
  </si>
  <si>
    <t>READINGCCBHO Monroe Co (PA Managed Medicaid)</t>
  </si>
  <si>
    <t>CCBHO NorthEast (PA Managed Medicaid)</t>
  </si>
  <si>
    <t>READINGCCBHO NorthEast (PA Managed Medicaid)</t>
  </si>
  <si>
    <t>CCBHO Northumberland Co (PA Mg Medicaid)</t>
  </si>
  <si>
    <t>READINGCCBHO Northumberland Co (PA Mg Medicaid)</t>
  </si>
  <si>
    <t>CCBHO Schuylkill Co (PA Managed Medicaid</t>
  </si>
  <si>
    <t>READINGCCBHO Schuylkill Co (PA Managed Medicaid</t>
  </si>
  <si>
    <t>CCBHO York Co (PA Managed Medicaid)</t>
  </si>
  <si>
    <t>READINGCCBHO York Co (PA Managed Medicaid)</t>
  </si>
  <si>
    <t>Centene Buckeye Med Adv</t>
  </si>
  <si>
    <t>DAYTONCentene Buckeye Med Adv</t>
  </si>
  <si>
    <t>Champ Va</t>
  </si>
  <si>
    <t>BOISEChamp Va</t>
  </si>
  <si>
    <t>EOCCO (OR Managed Medicaid)</t>
  </si>
  <si>
    <t>BOISEEOCCO (OR Managed Medicaid)</t>
  </si>
  <si>
    <t>Freedom Blue (Medicare Advantage)</t>
  </si>
  <si>
    <t>READINGFreedom Blue (Medicare Advantage)</t>
  </si>
  <si>
    <t>Gateway Highmark WholeCare (Med Adv)</t>
  </si>
  <si>
    <t>READINGGateway Highmark WholeCare (Med Adv)</t>
  </si>
  <si>
    <t>Geisinger Gold (Medicare Advantage)</t>
  </si>
  <si>
    <t>READINGGeisinger Gold (Medicare Advantage)</t>
  </si>
  <si>
    <t>Geisinger Health Plan</t>
  </si>
  <si>
    <t>READINGGeisinger Health Plan</t>
  </si>
  <si>
    <t>Highmark (Medicare Advantage)</t>
  </si>
  <si>
    <t>READINGHighmark (Medicare Advantage)</t>
  </si>
  <si>
    <t>Highmark Inc Blue Shield</t>
  </si>
  <si>
    <t>READINGHighmark Inc Blue Shield</t>
  </si>
  <si>
    <t>WEST CHESTERHighmark Inc Blue Shield</t>
  </si>
  <si>
    <t>Horizon BCBS (Commercial)</t>
  </si>
  <si>
    <t>READINGHorizon BCBS (Commercial)</t>
  </si>
  <si>
    <t>Humana Ohio Mg Caid</t>
  </si>
  <si>
    <t>DAYTONHumana Ohio Mg Caid</t>
  </si>
  <si>
    <t>IHS/CHS FI</t>
  </si>
  <si>
    <t>ALBUQUERQUEIHS/CHS FI</t>
  </si>
  <si>
    <t>Independence BCBS (Medicare Adv)</t>
  </si>
  <si>
    <t>WEST CHESTERIndependence BCBS (Medicare Adv)</t>
  </si>
  <si>
    <t>Independence Blue Cross (Commercial)</t>
  </si>
  <si>
    <t>READINGIndependence Blue Cross (Commercial)</t>
  </si>
  <si>
    <t>WEST CHESTERIndependence Blue Cross (Commercial)</t>
  </si>
  <si>
    <t>Kaiser Northern</t>
  </si>
  <si>
    <t>BOISEKaiser Northern</t>
  </si>
  <si>
    <t>Kaiser Permanente Health Plan Med Adv</t>
  </si>
  <si>
    <t>ALBUQUERQUEKaiser Permanente Health Plan Med Adv</t>
  </si>
  <si>
    <t>Keystone - Ind - BCBS (Medicare Adv)</t>
  </si>
  <si>
    <t>READINGKeystone - Ind - BCBS (Medicare Adv)</t>
  </si>
  <si>
    <t>Keystone BCBS VIP Choice (Med Adv)</t>
  </si>
  <si>
    <t>PHILADELPHIAKeystone BCBS VIP Choice (Med Adv)</t>
  </si>
  <si>
    <t>Magellan - ID (Managed Medicaid)</t>
  </si>
  <si>
    <t>BOISEMagellan - ID (Managed Medicaid)</t>
  </si>
  <si>
    <t>Magellan (Commercial)</t>
  </si>
  <si>
    <t>ALBUQUERQUEMagellan (Commercial)</t>
  </si>
  <si>
    <t>Magellan Bucks Co (PA Mg Medicaid)</t>
  </si>
  <si>
    <t>READINGMagellan Bucks Co (PA Mg Medicaid)</t>
  </si>
  <si>
    <t>WEST CHESTERMagellan Bucks Co (PA Mg Medicaid)</t>
  </si>
  <si>
    <t>Magellan Lehigh Co (PA Mg Medicaid)</t>
  </si>
  <si>
    <t>READINGMagellan Lehigh Co (PA Mg Medicaid)</t>
  </si>
  <si>
    <t>Magellan Montgomery Co (PA Mg Medicaid)</t>
  </si>
  <si>
    <t>READINGMagellan Montgomery Co (PA Mg Medicaid)</t>
  </si>
  <si>
    <t>WEST CHESTERMagellan Montgomery Co (PA Mg Medicaid)</t>
  </si>
  <si>
    <t>Magellan N Hampton Co (PA Mg Medicaid)</t>
  </si>
  <si>
    <t>READINGMagellan N Hampton Co (PA Mg Medicaid)</t>
  </si>
  <si>
    <t>Medicaid New Mexico</t>
  </si>
  <si>
    <t>ALBUQUERQUEMedicaid New Mexico</t>
  </si>
  <si>
    <t>Medicaid Ohio</t>
  </si>
  <si>
    <t>DAYTONMedicaid Ohio</t>
  </si>
  <si>
    <t>Medicaid Pennsylvania</t>
  </si>
  <si>
    <t>READINGMedicaid Pennsylvania</t>
  </si>
  <si>
    <t>WEST CHESTERMedicaid Pennsylvania</t>
  </si>
  <si>
    <t>Medical Mutual Commercial</t>
  </si>
  <si>
    <t>DAYTONMedical Mutual Commercial</t>
  </si>
  <si>
    <t>Medicare Part A CGS - Ohio</t>
  </si>
  <si>
    <t>DAYTONMedicare Part A CGS - Ohio</t>
  </si>
  <si>
    <t>Medicare Part A Noridian - Idaho</t>
  </si>
  <si>
    <t>BOISEMedicare Part A Noridian - Idaho</t>
  </si>
  <si>
    <t>Medicare Part A Novitas - New Mexico</t>
  </si>
  <si>
    <t>ALBUQUERQUEMedicare Part A Novitas - New Mexico</t>
  </si>
  <si>
    <t>Medicare Part A Novitas - Pennsylvania</t>
  </si>
  <si>
    <t>READINGMedicare Part A Novitas - Pennsylvania</t>
  </si>
  <si>
    <t>PHILADELPHIAMedicare Part A Novitas - Pennsylvania</t>
  </si>
  <si>
    <t>WEST CHESTERMedicare Part A Novitas - Pennsylvania</t>
  </si>
  <si>
    <t>Medicare Part A WPS - Arizona</t>
  </si>
  <si>
    <t>PHOENIXMedicare Part A WPS - Arizona</t>
  </si>
  <si>
    <t>Medigold (Medicare Advantage)</t>
  </si>
  <si>
    <t>BOISEMedigold (Medicare Advantage)</t>
  </si>
  <si>
    <t>Medigold Health Plan Med Adv</t>
  </si>
  <si>
    <t>DAYTONMedigold Health Plan Med Adv</t>
  </si>
  <si>
    <t>Mercy Care AZ Mg Medicaid</t>
  </si>
  <si>
    <t>PHOENIXMercy Care AZ Mg Medicaid</t>
  </si>
  <si>
    <t>Mercy Life Trinity Health (Med Adv)</t>
  </si>
  <si>
    <t>PHILADELPHIAMercy Life Trinity Health (Med Adv)</t>
  </si>
  <si>
    <t>MercyCare AZ (Medicare Advantage)</t>
  </si>
  <si>
    <t>PHOENIXMercyCare AZ (Medicare Advantage)</t>
  </si>
  <si>
    <t>MercyCare GMH NT 19 (AZ No Rev)</t>
  </si>
  <si>
    <t>PHOENIXMercyCare GMH NT 19 (AZ No Rev)</t>
  </si>
  <si>
    <t>Moda Health Plan Commercial</t>
  </si>
  <si>
    <t>BOISEModa Health Plan Commercial</t>
  </si>
  <si>
    <t>Molina Healthcare (New Mexico Mg Mcd)</t>
  </si>
  <si>
    <t>ALBUQUERQUEMolina Healthcare (New Mexico Mg Mcd)</t>
  </si>
  <si>
    <t>Molina Marketplace (Commercial)</t>
  </si>
  <si>
    <t>ALBUQUERQUEMolina Marketplace (Commercial)</t>
  </si>
  <si>
    <t>Molina Ohio Mg Caid</t>
  </si>
  <si>
    <t>DAYTONMolina Ohio Mg Caid</t>
  </si>
  <si>
    <t>Mountain Health Coop (Commercial)</t>
  </si>
  <si>
    <t>BOISEMountain Health Coop (Commercial)</t>
  </si>
  <si>
    <t>OhioRISE Aetna Better Health Mg Caid</t>
  </si>
  <si>
    <t>DAYTONOhioRISE Aetna Better Health Mg Caid</t>
  </si>
  <si>
    <t>Optum - Turq Care (NM Medicaid)</t>
  </si>
  <si>
    <t>ALBUQUERQUEOptum - Turq Care (NM Medicaid)</t>
  </si>
  <si>
    <t>Optum (AZ Medicare Advantage)</t>
  </si>
  <si>
    <t>PHOENIXOptum (AZ Medicare Advantage)</t>
  </si>
  <si>
    <t>Optum (Medicare Advantage ID)</t>
  </si>
  <si>
    <t>BOISEOptum (Medicare Advantage ID)</t>
  </si>
  <si>
    <t>Optum (Medicare Advantage NM)</t>
  </si>
  <si>
    <t>ALBUQUERQUEOptum (Medicare Advantage NM)</t>
  </si>
  <si>
    <t>Optum (Medicare Advantage OH)</t>
  </si>
  <si>
    <t>DAYTONOptum (Medicare Advantage OH)</t>
  </si>
  <si>
    <t>Optum (Medicare Advantage PA)</t>
  </si>
  <si>
    <t>READINGOptum (Medicare Advantage PA)</t>
  </si>
  <si>
    <t>PHILADELPHIAOptum (Medicare Advantage PA)</t>
  </si>
  <si>
    <t>WEST CHESTEROptum (Medicare Advantage PA)</t>
  </si>
  <si>
    <t>Oscar Health</t>
  </si>
  <si>
    <t>PHOENIXOscar Health</t>
  </si>
  <si>
    <t>PA Health and Wellness (Medicare Advanta</t>
  </si>
  <si>
    <t>READINGPA Health and Wellness (Medicare Advanta</t>
  </si>
  <si>
    <t>Pacific Source Navigator (Commercial)</t>
  </si>
  <si>
    <t>BOISEPacific Source Navigator (Commercial)</t>
  </si>
  <si>
    <t>PerformCare Berks Co (PA Mg Medicaid)</t>
  </si>
  <si>
    <t>READINGPerformCare Berks Co (PA Mg Medicaid)</t>
  </si>
  <si>
    <t>PerformCare Cumberland Co (PA Mg Medicai</t>
  </si>
  <si>
    <t>READINGPerformCare Cumberland Co (PA Mg Medicai</t>
  </si>
  <si>
    <t>PerformCare Dauphin Co (PA Mg Medicaid)</t>
  </si>
  <si>
    <t>READINGPerformCare Dauphin Co (PA Mg Medicaid)</t>
  </si>
  <si>
    <t>PerformCare Lancaster Co (Mg Medicaid)</t>
  </si>
  <si>
    <t>READINGPerformCare Lancaster Co (Mg Medicaid)</t>
  </si>
  <si>
    <t>PerformCare Lebanon Co (PA Mg Medicaid)</t>
  </si>
  <si>
    <t>READINGPerformCare Lebanon Co (PA Mg Medicaid)</t>
  </si>
  <si>
    <t>Presbyterian Magellan - NM Medicaid</t>
  </si>
  <si>
    <t>ALBUQUERQUEPresbyterian Magellan - NM Medicaid</t>
  </si>
  <si>
    <t>Regence Group Admin</t>
  </si>
  <si>
    <t>BOISERegence Group Admin</t>
  </si>
  <si>
    <t>Region 4 H&amp;W - ID</t>
  </si>
  <si>
    <t>BOISERegion 4 H&amp;W - ID</t>
  </si>
  <si>
    <t>SAM Managed Medicaid PA</t>
  </si>
  <si>
    <t>READINGSAM Managed Medicaid PA</t>
  </si>
  <si>
    <t>SCAN - Senior Care Action Network Med Ad</t>
  </si>
  <si>
    <t>ALBUQUERQUESCAN - Senior Care Action Network Med Ad</t>
  </si>
  <si>
    <t>Select Health</t>
  </si>
  <si>
    <t>BOISESelect Health</t>
  </si>
  <si>
    <t>St Lukes Health Plan (Commercial)</t>
  </si>
  <si>
    <t>BOISESt Lukes Health Plan (Commercial)</t>
  </si>
  <si>
    <t>Tri-County BRMHS</t>
  </si>
  <si>
    <t>DAYTONTri-County BRMHS</t>
  </si>
  <si>
    <t>Trinity Health Pace Med Adv</t>
  </si>
  <si>
    <t>PHILADELPHIATrinity Health Pace Med Adv</t>
  </si>
  <si>
    <t>UBH</t>
  </si>
  <si>
    <t>ALBUQUERQUEUBH</t>
  </si>
  <si>
    <t>DAYTONUBH</t>
  </si>
  <si>
    <t>United Community Plan Ohio Mg Caid</t>
  </si>
  <si>
    <t>DAYTONUnited Community Plan Ohio Mg Caid</t>
  </si>
  <si>
    <t>United Health Care CO Health Care Exchan</t>
  </si>
  <si>
    <t>BOISEUnited Health Care CO Health Care Exchan</t>
  </si>
  <si>
    <t>Wellcare Medicare Adv (New Mexico Policy</t>
  </si>
  <si>
    <t>ALBUQUERQUEWellcare Medicare Adv (New Mexico Policy</t>
  </si>
  <si>
    <t>PHILADELPHIACigna Healthspring (Med Adv)</t>
  </si>
  <si>
    <t>PHILADELPHIAHumana (Medicare Advantage)</t>
  </si>
  <si>
    <t>PHILADELPHIAKeystone - Ind - BCBS (Medicare Adv)</t>
  </si>
  <si>
    <t>PHILADELPHIAMagellan Bucks Co (PA Mg Medicaid)</t>
  </si>
  <si>
    <t>PHILADELPHIAMagellan Montgomery Co (PA Mg Medicaid)</t>
  </si>
  <si>
    <t>PHILADELPHIAMagellan N Hampton Co (PA Mg Medicaid)</t>
  </si>
  <si>
    <t>PHILADELPHIAPA Health and Wellness (Medicare Advanta</t>
  </si>
  <si>
    <t>UPMC Health Plan (Medicare Advantage)</t>
  </si>
  <si>
    <t>PHILADELPHIAUPMC Health Plan (Medicare Advantage)</t>
  </si>
  <si>
    <t>PHILADELPHIAVA CCN Optum</t>
  </si>
  <si>
    <t>Medicare Part B - Louisiana</t>
  </si>
  <si>
    <t>LAFAYETTEMedicare Part B - LouisianaIOP5861</t>
  </si>
  <si>
    <t>100% MEDICARE, APC 5861 3 SERVICES</t>
  </si>
  <si>
    <t>DERIDDERMedicare Part B - LouisianaIOP5861</t>
  </si>
  <si>
    <t>LAKE CHARLESMedicare Part B - LouisianaIOP5861</t>
  </si>
  <si>
    <t>KENTWOODMedicare Part B - LouisianaIOP5861</t>
  </si>
  <si>
    <t>OPELOUSASMedicare Part B - LouisianaIOP5861</t>
  </si>
  <si>
    <t>SHREVEPORTMedicare Part B - LouisianaIOP5861</t>
  </si>
  <si>
    <t>ALEXANDRIAMedicare Part B - LouisianaIOP5861</t>
  </si>
  <si>
    <t>GNOMedicare Part B - LouisianaIOP5861</t>
  </si>
  <si>
    <t>BATON ROUGEMedicare Part B - LouisianaIOP5862</t>
  </si>
  <si>
    <t>100% MEDICARE, APC 5862 4 SERVICES</t>
  </si>
  <si>
    <t>LAFAYETTEMedicare Part B - LouisianaIOP5862</t>
  </si>
  <si>
    <t>DERIDDERMedicare Part B - LouisianaIOP5862</t>
  </si>
  <si>
    <t>LAKE CHARLESMedicare Part B - LouisianaIOP5862</t>
  </si>
  <si>
    <t>KENTWOODMedicare Part B - LouisianaIOP5862</t>
  </si>
  <si>
    <t>OPELOUSASMedicare Part B - LouisianaIOP5862</t>
  </si>
  <si>
    <t>SHREVEPORTMedicare Part B - LouisianaIOP5862</t>
  </si>
  <si>
    <t>ALEXANDRIAMedicare Part B - LouisianaIOP5862</t>
  </si>
  <si>
    <t>GNOMedicare Part B - LouisianaIOP5862</t>
  </si>
  <si>
    <t>LAFAYETTEHumana (Medicare Advantage)IOP</t>
  </si>
  <si>
    <t>DERIDDERHumana (Medicare Advantage)IOP</t>
  </si>
  <si>
    <t>LAKE CHARLESHumana (Medicare Advantage)IOP</t>
  </si>
  <si>
    <t>KENTWOODHumana (Medicare Advantage)IOP</t>
  </si>
  <si>
    <t>OPELOUSASHumana (Medicare Advantage)IOP</t>
  </si>
  <si>
    <t>SHREVEPORTHumana (Medicare Advantage)IOP</t>
  </si>
  <si>
    <t>ALEXANDRIAHumana (Medicare Advantage)IOP</t>
  </si>
  <si>
    <t>GNOHumana (Medicare Advantage)IOP</t>
  </si>
  <si>
    <t>BATON ROUGEHumana (Medicare Advantage)IOP</t>
  </si>
  <si>
    <t>BILOXIHumana (Medicare Advantage)IOP</t>
  </si>
  <si>
    <t>JACKSONHumana (Medicare Advantage)IOP</t>
  </si>
  <si>
    <t>TUPELOHumana (Medicare Advantage)IOP</t>
  </si>
  <si>
    <t>NORMANHumana (Medicare Advantage)IOP</t>
  </si>
  <si>
    <t>MIDLANDHumana (Medicare Advantage)IOP</t>
  </si>
  <si>
    <t>ABILENEHumana (Medicare Advantage)IOP</t>
  </si>
  <si>
    <t>LONGVIEWHumana (Medicare Advantage)IOP</t>
  </si>
  <si>
    <t>LUFKINHumana (Medicare Advantage)IOP</t>
  </si>
  <si>
    <t>KATYHumana (Medicare Advantage)IOP</t>
  </si>
  <si>
    <t>PASADENAHumana (Medicare Advantage)IOP</t>
  </si>
  <si>
    <t>WACOHumana (Medicare Advantage)IOP</t>
  </si>
  <si>
    <t>AMARILLOHumana (Medicare Advantage)IOP</t>
  </si>
  <si>
    <t>CORPUSHumana (Medicare Advantage)IOP</t>
  </si>
  <si>
    <t>LUBBOCKHumana (Medicare Advantage)IOP</t>
  </si>
  <si>
    <t>Medicare Part B - Texas</t>
  </si>
  <si>
    <t>MIDLANDMedicare Part B - TexasIOP5861</t>
  </si>
  <si>
    <t>ABILENEMedicare Part B - TexasIOP5861</t>
  </si>
  <si>
    <t>LONGVIEWMedicare Part B - TexasIOP5861</t>
  </si>
  <si>
    <t>LUFKINMedicare Part B - TexasIOP5861</t>
  </si>
  <si>
    <t>KATYMedicare Part B - TexasIOP5861</t>
  </si>
  <si>
    <t>PASADENAMedicare Part B - TexasIOP5861</t>
  </si>
  <si>
    <t>WACOMedicare Part B - TexasIOP5861</t>
  </si>
  <si>
    <t>AMARILLOMedicare Part B - TexasIOP5861</t>
  </si>
  <si>
    <t>CORPUSMedicare Part B - TexasIOP5861</t>
  </si>
  <si>
    <t>LUBBOCKMedicare Part B - TexasIOP5861</t>
  </si>
  <si>
    <t>MIDLANDMedicare Part B - TexasIOP5862</t>
  </si>
  <si>
    <t>ABILENEMedicare Part B - TexasIOP5862</t>
  </si>
  <si>
    <t>LONGVIEWMedicare Part B - TexasIOP5862</t>
  </si>
  <si>
    <t>LUFKINMedicare Part B - TexasIOP5862</t>
  </si>
  <si>
    <t>KATYMedicare Part B - TexasIOP5862</t>
  </si>
  <si>
    <t>PASADENAMedicare Part B - TexasIOP5862</t>
  </si>
  <si>
    <t>WACOMedicare Part B - TexasIOP5862</t>
  </si>
  <si>
    <t>AMARILLOMedicare Part B - TexasIOP5862</t>
  </si>
  <si>
    <t>CORPUSMedicare Part B - TexasIOP5862</t>
  </si>
  <si>
    <t>LUBBOCKMedicare Part B - TexasIOP5862</t>
  </si>
  <si>
    <t>LAFAYETTEOptum (Medicare Advantage)IOP</t>
  </si>
  <si>
    <t>DERIDDEROptum (Medicare Advantage)IOP</t>
  </si>
  <si>
    <t>LAKE CHARLESOptum (Medicare Advantage)IOP</t>
  </si>
  <si>
    <t>KENTWOODOptum (Medicare Advantage)IOP</t>
  </si>
  <si>
    <t>OPELOUSASOptum (Medicare Advantage)IOP</t>
  </si>
  <si>
    <t>SHREVEPORTOptum (Medicare Advantage)IOP</t>
  </si>
  <si>
    <t>ALEXANDRIAOptum (Medicare Advantage)IOP</t>
  </si>
  <si>
    <t>GNOOptum (Medicare Advantage)IOP</t>
  </si>
  <si>
    <t>BATON ROUGEOptum (Medicare Advantage)IOP</t>
  </si>
  <si>
    <t>BILOXIOptum (Medicare Advantage)IOP</t>
  </si>
  <si>
    <t>JACKSONOptum (Medicare Advantage)IOP</t>
  </si>
  <si>
    <t>TUPELOOptum (Medicare Advantage)IOP</t>
  </si>
  <si>
    <t>NORMANOptum (Medicare Advantage)IOP</t>
  </si>
  <si>
    <t>MIDLANDBlue Cross Blue Shield - TexasIOP</t>
  </si>
  <si>
    <t>ABILENEBlue Cross Blue Shield - TexasIOP</t>
  </si>
  <si>
    <t>LONGVIEWBlue Cross Blue Shield - TexasIOP</t>
  </si>
  <si>
    <t>LUFKINBlue Cross Blue Shield - TexasIOP</t>
  </si>
  <si>
    <t>KATYBlue Cross Blue Shield - TexasIOP</t>
  </si>
  <si>
    <t>PASADENABlue Cross Blue Shield - TexasIOP</t>
  </si>
  <si>
    <t>WACOBlue Cross Blue Shield - TexasIOP</t>
  </si>
  <si>
    <t>AMARILLOBlue Cross Blue Shield - TexasIOP</t>
  </si>
  <si>
    <t>CORPUSBlue Cross Blue Shield - TexasIOP</t>
  </si>
  <si>
    <t>LUBBOCKBlue Cross Blue Shield - TexasIOP</t>
  </si>
  <si>
    <t>LAFAYETTELa Healthcare Conn (Managed Medicaid)IOP</t>
  </si>
  <si>
    <t>DERIDDERLa Healthcare Conn (Managed Medicaid)IOP</t>
  </si>
  <si>
    <t>LAKE CHARLESLa Healthcare Conn (Managed Medicaid)IOP</t>
  </si>
  <si>
    <t>KENTWOODLa Healthcare Conn (Managed Medicaid)IOP</t>
  </si>
  <si>
    <t>OPELOUSASLa Healthcare Conn (Managed Medicaid)IOP</t>
  </si>
  <si>
    <t>SHREVEPORTLa Healthcare Conn (Managed Medicaid)IOP</t>
  </si>
  <si>
    <t>ALEXANDRIALa Healthcare Conn (Managed Medicaid)IOP</t>
  </si>
  <si>
    <t>GNOLa Healthcare Conn (Managed Medicaid)IOP</t>
  </si>
  <si>
    <t>BATON ROUGELa Healthcare Conn (Managed Medicaid)IOP</t>
  </si>
  <si>
    <t>LUBBOCKLa Healthcare Conn (Managed Medicaid)IOP</t>
  </si>
  <si>
    <t>MIDLANDOptum (Medicare Advantage TX)IOP</t>
  </si>
  <si>
    <t>ABILENEOptum (Medicare Advantage TX)IOP</t>
  </si>
  <si>
    <t>LONGVIEWOptum (Medicare Advantage TX)IOP</t>
  </si>
  <si>
    <t>LUFKINOptum (Medicare Advantage TX)IOP</t>
  </si>
  <si>
    <t>KATYOptum (Medicare Advantage TX)IOP</t>
  </si>
  <si>
    <t>PASADENAOptum (Medicare Advantage TX)IOP</t>
  </si>
  <si>
    <t>WACOOptum (Medicare Advantage TX)IOP</t>
  </si>
  <si>
    <t>AMARILLOOptum (Medicare Advantage TX)IOP</t>
  </si>
  <si>
    <t>CORPUSOptum (Medicare Advantage TX)IOP</t>
  </si>
  <si>
    <t>LUBBOCKOptum (Medicare Advantage TX)IOP</t>
  </si>
  <si>
    <t>Optum (LA Mg Caid 1500)</t>
  </si>
  <si>
    <t>LAFAYETTEOptum (LA Mg Caid 1500)IOP</t>
  </si>
  <si>
    <t>DERIDDEROptum (LA Mg Caid 1500)IOP</t>
  </si>
  <si>
    <t>LAKE CHARLESOptum (LA Mg Caid 1500)IOP</t>
  </si>
  <si>
    <t>KENTWOODOptum (LA Mg Caid 1500)IOP</t>
  </si>
  <si>
    <t>OPELOUSASOptum (LA Mg Caid 1500)IOP</t>
  </si>
  <si>
    <t>SHREVEPORTOptum (LA Mg Caid 1500)IOP</t>
  </si>
  <si>
    <t>ALEXANDRIAOptum (LA Mg Caid 1500)IOP</t>
  </si>
  <si>
    <t>GNOOptum (LA Mg Caid 1500)IOP</t>
  </si>
  <si>
    <t>BATON ROUGEOptum (LA Mg Caid 1500)IOP</t>
  </si>
  <si>
    <t>BILOXIOptum (LA Mg Caid 1500)IOP</t>
  </si>
  <si>
    <t>LAFAYETTEBlue Cross &amp; Blue Shield LAIOP</t>
  </si>
  <si>
    <t>DERIDDERBlue Cross &amp; Blue Shield LAIOP</t>
  </si>
  <si>
    <t>LAKE CHARLESBlue Cross &amp; Blue Shield LAIOP</t>
  </si>
  <si>
    <t>KENTWOODBlue Cross &amp; Blue Shield LAIOP</t>
  </si>
  <si>
    <t>OPELOUSASBlue Cross &amp; Blue Shield LAIOP</t>
  </si>
  <si>
    <t>SHREVEPORTBlue Cross &amp; Blue Shield LAIOP</t>
  </si>
  <si>
    <t>ALEXANDRIABlue Cross &amp; Blue Shield LAIOP</t>
  </si>
  <si>
    <t>GNOBlue Cross &amp; Blue Shield LAIOP</t>
  </si>
  <si>
    <t>BATON ROUGEBlue Cross &amp; Blue Shield LAIOP</t>
  </si>
  <si>
    <t>LAFAYETTEAetna (Medicare Advantage)IOP</t>
  </si>
  <si>
    <t>DERIDDERAetna (Medicare Advantage)IOP</t>
  </si>
  <si>
    <t>LAKE CHARLESAetna (Medicare Advantage)IOP</t>
  </si>
  <si>
    <t>KENTWOODAetna (Medicare Advantage)IOP</t>
  </si>
  <si>
    <t>OPELOUSASAetna (Medicare Advantage)IOP</t>
  </si>
  <si>
    <t>SHREVEPORTAetna (Medicare Advantage)IOP</t>
  </si>
  <si>
    <t>ALEXANDRIAAetna (Medicare Advantage)IOP</t>
  </si>
  <si>
    <t>GNOAetna (Medicare Advantage)IOP</t>
  </si>
  <si>
    <t>BATON ROUGEAetna (Medicare Advantage)IOP</t>
  </si>
  <si>
    <t>BILOXIAetna (Medicare Advantage)IOP</t>
  </si>
  <si>
    <t>TUPELOAetna (Medicare Advantage)IOP</t>
  </si>
  <si>
    <t>NORMANAetna (Medicare Advantage)IOP</t>
  </si>
  <si>
    <t>MIDLANDAetna (Medicare Advantage)IOP</t>
  </si>
  <si>
    <t>ABILENEAetna (Medicare Advantage)IOP</t>
  </si>
  <si>
    <t>LONGVIEWAetna (Medicare Advantage)IOP</t>
  </si>
  <si>
    <t>LUFKINAetna (Medicare Advantage)IOP</t>
  </si>
  <si>
    <t>KATYAetna (Medicare Advantage)IOP</t>
  </si>
  <si>
    <t>PASADENAAetna (Medicare Advantage)IOP</t>
  </si>
  <si>
    <t>WACOAetna (Medicare Advantage)IOP</t>
  </si>
  <si>
    <t>AMARILLOAetna (Medicare Advantage)IOP</t>
  </si>
  <si>
    <t>CORPUSAetna (Medicare Advantage)IOP</t>
  </si>
  <si>
    <t>LUBBOCKAetna (Medicare Advantage)IOP</t>
  </si>
  <si>
    <t>LAFAYETTEHealthy Blue (La Managed Medicaid)IOP</t>
  </si>
  <si>
    <t>DERIDDERHealthy Blue (La Managed Medicaid)IOP</t>
  </si>
  <si>
    <t>LAKE CHARLESHealthy Blue (La Managed Medicaid)IOP</t>
  </si>
  <si>
    <t>KENTWOODHealthy Blue (La Managed Medicaid)IOP</t>
  </si>
  <si>
    <t>OPELOUSASHealthy Blue (La Managed Medicaid)IOP</t>
  </si>
  <si>
    <t>SHREVEPORTHealthy Blue (La Managed Medicaid)IOP</t>
  </si>
  <si>
    <t>ALEXANDRIAHealthy Blue (La Managed Medicaid)IOP</t>
  </si>
  <si>
    <t>GNOHealthy Blue (La Managed Medicaid)IOP</t>
  </si>
  <si>
    <t>BATON ROUGEHealthy Blue (La Managed Medicaid)IOP</t>
  </si>
  <si>
    <t>LAFAYETTEMagellan - Bcbs MembersIOP</t>
  </si>
  <si>
    <t>DERIDDERMagellan - Bcbs MembersIOP</t>
  </si>
  <si>
    <t>LAKE CHARLESMagellan - Bcbs MembersIOP</t>
  </si>
  <si>
    <t>SHREVEPORTMagellan - Bcbs MembersIOP</t>
  </si>
  <si>
    <t>ALEXANDRIAMagellan - Bcbs MembersIOP</t>
  </si>
  <si>
    <t>BATON ROUGEMagellan - Bcbs MembersIOP</t>
  </si>
  <si>
    <t>MIDLANDMagellan - Bcbs MembersIOP</t>
  </si>
  <si>
    <t>ABILENEMagellan - Bcbs MembersIOP</t>
  </si>
  <si>
    <t>LONGVIEWMagellan - Bcbs MembersIOP</t>
  </si>
  <si>
    <t>LUFKINMagellan - Bcbs MembersIOP</t>
  </si>
  <si>
    <t>KATYMagellan - Bcbs MembersIOP</t>
  </si>
  <si>
    <t>PASADENAMagellan - Bcbs MembersIOP</t>
  </si>
  <si>
    <t>WACOMagellan - Bcbs MembersIOP</t>
  </si>
  <si>
    <t>AMARILLOMagellan - Bcbs MembersIOP</t>
  </si>
  <si>
    <t>CORPUSMagellan - Bcbs MembersIOP</t>
  </si>
  <si>
    <t>LUBBOCKMagellan - Bcbs MembersIOP</t>
  </si>
  <si>
    <t>LAFAYETTEOptum (Commercial)IOP</t>
  </si>
  <si>
    <t>DERIDDEROptum (Commercial)IOP</t>
  </si>
  <si>
    <t>LAKE CHARLESOptum (Commercial)IOP</t>
  </si>
  <si>
    <t>KENTWOODOptum (Commercial)IOP</t>
  </si>
  <si>
    <t>OPELOUSASOptum (Commercial)IOP</t>
  </si>
  <si>
    <t>SHREVEPORTOptum (Commercial)IOP</t>
  </si>
  <si>
    <t>ALEXANDRIAOptum (Commercial)IOP</t>
  </si>
  <si>
    <t>GNOOptum (Commercial)IOP</t>
  </si>
  <si>
    <t>BATON ROUGEOptum (Commercial)IOP</t>
  </si>
  <si>
    <t>BILOXIOptum (Commercial)IOP</t>
  </si>
  <si>
    <t>TUPELOOptum (Commercial)IOP</t>
  </si>
  <si>
    <t>NORMANOptum (Commercial)IOP</t>
  </si>
  <si>
    <t>MIDLANDOptum (Commercial)IOP</t>
  </si>
  <si>
    <t>ABILENEOptum (Commercial)IOP</t>
  </si>
  <si>
    <t>LONGVIEWOptum (Commercial)IOP</t>
  </si>
  <si>
    <t>LUFKINOptum (Commercial)IOP</t>
  </si>
  <si>
    <t>KATYOptum (Commercial)IOP</t>
  </si>
  <si>
    <t>PASADENAOptum (Commercial)IOP</t>
  </si>
  <si>
    <t>WACOOptum (Commercial)IOP</t>
  </si>
  <si>
    <t>AMARILLOOptum (Commercial)IOP</t>
  </si>
  <si>
    <t>CORPUSOptum (Commercial)IOP</t>
  </si>
  <si>
    <t>LUBBOCKOptum (Commercial)IOP</t>
  </si>
  <si>
    <t>LAFAYETTEAetna Better Hlth (La Managed Medicaid)IOP</t>
  </si>
  <si>
    <t>DERIDDERAetna Better Hlth (La Managed Medicaid)IOP</t>
  </si>
  <si>
    <t>LAKE CHARLESAetna Better Hlth (La Managed Medicaid)IOP</t>
  </si>
  <si>
    <t>KENTWOODAetna Better Hlth (La Managed Medicaid)IOP</t>
  </si>
  <si>
    <t>OPELOUSASAetna Better Hlth (La Managed Medicaid)IOP</t>
  </si>
  <si>
    <t>SHREVEPORTAetna Better Hlth (La Managed Medicaid)IOP</t>
  </si>
  <si>
    <t>ALEXANDRIAAetna Better Hlth (La Managed Medicaid)IOP</t>
  </si>
  <si>
    <t>GNOAetna Better Hlth (La Managed Medicaid)IOP</t>
  </si>
  <si>
    <t>BATON ROUGEAetna Better Hlth (La Managed Medicaid)IOP</t>
  </si>
  <si>
    <t>MIDLANDSuperior Healthplan (Tx Managed Caid)IOP</t>
  </si>
  <si>
    <t>ABILENESuperior Healthplan (Tx Managed Caid)IOP</t>
  </si>
  <si>
    <t>LONGVIEWSuperior Healthplan (Tx Managed Caid)IOP</t>
  </si>
  <si>
    <t>LUFKINSuperior Healthplan (Tx Managed Caid)IOP</t>
  </si>
  <si>
    <t>PASADENASuperior Healthplan (Tx Managed Caid)IOP</t>
  </si>
  <si>
    <t>WACOSuperior Healthplan (Tx Managed Caid)IOP</t>
  </si>
  <si>
    <t>AMARILLOSuperior Healthplan (Tx Managed Caid)IOP</t>
  </si>
  <si>
    <t>CORPUSSuperior Healthplan (Tx Managed Caid)IOP</t>
  </si>
  <si>
    <t>LUBBOCKSuperior Healthplan (Tx Managed Caid)IOP</t>
  </si>
  <si>
    <t>SHREVEPORTOptum (Managed Medicaid TX)IOP</t>
  </si>
  <si>
    <t>BATON ROUGEOptum (Managed Medicaid TX)IOP</t>
  </si>
  <si>
    <t>LONGVIEWOptum (Managed Medicaid TX)IOP</t>
  </si>
  <si>
    <t>LUFKINOptum (Managed Medicaid TX)IOP</t>
  </si>
  <si>
    <t>KATYOptum (Managed Medicaid TX)IOP</t>
  </si>
  <si>
    <t>PASADENAOptum (Managed Medicaid TX)IOP</t>
  </si>
  <si>
    <t>WACOOptum (Managed Medicaid TX)IOP</t>
  </si>
  <si>
    <t>CORPUSOptum (Managed Medicaid TX)IOP</t>
  </si>
  <si>
    <t>LUBBOCKOptum (Managed Medicaid TX)IOP</t>
  </si>
  <si>
    <t>LAFAYETTEAmerihealth (La Managed Medicaid)IOP</t>
  </si>
  <si>
    <t>DERIDDERAmerihealth (La Managed Medicaid)IOP</t>
  </si>
  <si>
    <t>LAKE CHARLESAmerihealth (La Managed Medicaid)IOP</t>
  </si>
  <si>
    <t>KENTWOODAmerihealth (La Managed Medicaid)IOP</t>
  </si>
  <si>
    <t>OPELOUSASAmerihealth (La Managed Medicaid)IOP</t>
  </si>
  <si>
    <t>SHREVEPORTAmerihealth (La Managed Medicaid)IOP</t>
  </si>
  <si>
    <t>ALEXANDRIAAmerihealth (La Managed Medicaid)IOP</t>
  </si>
  <si>
    <t>GNOAmerihealth (La Managed Medicaid)IOP</t>
  </si>
  <si>
    <t>BATON ROUGEAmerihealth (La Managed Medicaid)IOP</t>
  </si>
  <si>
    <t>LAFAYETTECigna CommercialIOP</t>
  </si>
  <si>
    <t>DERIDDERCigna CommercialIOP</t>
  </si>
  <si>
    <t>LAKE CHARLESCigna CommercialIOP</t>
  </si>
  <si>
    <t>KENTWOODCigna CommercialIOP</t>
  </si>
  <si>
    <t>SHREVEPORTCigna CommercialIOP</t>
  </si>
  <si>
    <t>GNOCigna CommercialIOP</t>
  </si>
  <si>
    <t>BATON ROUGECigna CommercialIOP</t>
  </si>
  <si>
    <t>BILOXICigna CommercialIOP</t>
  </si>
  <si>
    <t>TUPELOCigna CommercialIOP</t>
  </si>
  <si>
    <t>NORMANCigna CommercialIOP</t>
  </si>
  <si>
    <t>MIDLANDCigna CommercialIOP</t>
  </si>
  <si>
    <t>ABILENECigna CommercialIOP</t>
  </si>
  <si>
    <t>LONGVIEWCigna CommercialIOP</t>
  </si>
  <si>
    <t>LUFKINCigna CommercialIOP</t>
  </si>
  <si>
    <t>KATYCigna CommercialIOP</t>
  </si>
  <si>
    <t>PASADENACigna CommercialIOP</t>
  </si>
  <si>
    <t>WACOCigna CommercialIOP</t>
  </si>
  <si>
    <t>AMARILLOCigna CommercialIOP</t>
  </si>
  <si>
    <t>CORPUSCigna CommercialIOP</t>
  </si>
  <si>
    <t>LUBBOCKCigna CommercialIOP</t>
  </si>
  <si>
    <t>Medicare Part B - Mississippi</t>
  </si>
  <si>
    <t>BILOXIMedicare Part B - MississippiIOP5861</t>
  </si>
  <si>
    <t>TUPELOMedicare Part B - MississippiIOP5861</t>
  </si>
  <si>
    <t>BILOXIMedicare Part B - MississippiIOP5862</t>
  </si>
  <si>
    <t>TUPELOMedicare Part B - MississippiIOP5862</t>
  </si>
  <si>
    <t>LAFAYETTEHumana LA Managed MedicaidIOP</t>
  </si>
  <si>
    <t>DERIDDERHumana LA Managed MedicaidIOP</t>
  </si>
  <si>
    <t>LAKE CHARLESHumana LA Managed MedicaidIOP</t>
  </si>
  <si>
    <t>KENTWOODHumana LA Managed MedicaidIOP</t>
  </si>
  <si>
    <t>OPELOUSASHumana LA Managed MedicaidIOP</t>
  </si>
  <si>
    <t>SHREVEPORTHumana LA Managed MedicaidIOP</t>
  </si>
  <si>
    <t>ALEXANDRIAHumana LA Managed MedicaidIOP</t>
  </si>
  <si>
    <t>GNOHumana LA Managed MedicaidIOP</t>
  </si>
  <si>
    <t>BATON ROUGEHumana LA Managed MedicaidIOP</t>
  </si>
  <si>
    <t>GNOCigna Healthspring (Med Adv)IOP5861</t>
  </si>
  <si>
    <t>BILOXICigna Healthspring (Med Adv)IOP5861</t>
  </si>
  <si>
    <t>LONGVIEWCigna Healthspring (Med Adv)IOP5861</t>
  </si>
  <si>
    <t>LUFKINCigna Healthspring (Med Adv)IOP5861</t>
  </si>
  <si>
    <t>KATYCigna Healthspring (Med Adv)IOP5861</t>
  </si>
  <si>
    <t>PASADENACigna Healthspring (Med Adv)IOP5861</t>
  </si>
  <si>
    <t>CORPUSCigna Healthspring (Med Adv)IOP5861</t>
  </si>
  <si>
    <t>GNOCigna Healthspring (Med Adv)IOP5862</t>
  </si>
  <si>
    <t>BILOXICigna Healthspring (Med Adv)IOP5862</t>
  </si>
  <si>
    <t>LONGVIEWCigna Healthspring (Med Adv)IOP5862</t>
  </si>
  <si>
    <t>LUFKINCigna Healthspring (Med Adv)IOP5862</t>
  </si>
  <si>
    <t>KATYCigna Healthspring (Med Adv)IOP5862</t>
  </si>
  <si>
    <t>PASADENACigna Healthspring (Med Adv)IOP5862</t>
  </si>
  <si>
    <t>CORPUSCigna Healthspring (Med Adv)IOP5862</t>
  </si>
  <si>
    <t>BILOXIBlue Cross Blue Shield - MississippiIOP</t>
  </si>
  <si>
    <t>TUPELOBlue Cross Blue Shield - MississippiIOP</t>
  </si>
  <si>
    <t>LAFAYETTETRICARE WEST- Triwest (TRICW) - NewIOP5861</t>
  </si>
  <si>
    <t>90% MEDICARE, APC 5861 3 SERVICES</t>
  </si>
  <si>
    <t>DERIDDERTRICARE WEST- Triwest (TRICW) - NewIOP5861</t>
  </si>
  <si>
    <t>KENTWOODTRICARE WEST- Triwest (TRICW) - NewIOP5861</t>
  </si>
  <si>
    <t>SHREVEPORTTRICARE WEST- Triwest (TRICW) - NewIOP5861</t>
  </si>
  <si>
    <t>85% MEDICARE, APC 5861 3 SERVICES</t>
  </si>
  <si>
    <t>ALEXANDRIATRICARE WEST- Triwest (TRICW) - NewIOP5861</t>
  </si>
  <si>
    <t>GNOTRICARE WEST- Triwest (TRICW) - NewIOP5861</t>
  </si>
  <si>
    <t>BATON ROUGETRICARE WEST- Triwest (TRICW) - NewIOP5861</t>
  </si>
  <si>
    <t>MIDLANDTRICARE WEST- Triwest (TRICW) - NewIOP5861</t>
  </si>
  <si>
    <t>ABILENETRICARE WEST- Triwest (TRICW) - NewIOP5861</t>
  </si>
  <si>
    <t>LONGVIEWTRICARE WEST- Triwest (TRICW) - NewIOP5861</t>
  </si>
  <si>
    <t>LUFKINTRICARE WEST- Triwest (TRICW) - NewIOP5861</t>
  </si>
  <si>
    <t>KATYTRICARE WEST- Triwest (TRICW) - NewIOP5861</t>
  </si>
  <si>
    <t>PASADENATRICARE WEST- Triwest (TRICW) - NewIOP5861</t>
  </si>
  <si>
    <t>WACOTRICARE WEST- Triwest (TRICW) - NewIOP5861</t>
  </si>
  <si>
    <t>AMARILLOTRICARE WEST- Triwest (TRICW) - NewIOP5861</t>
  </si>
  <si>
    <t>CORPUSTRICARE WEST- Triwest (TRICW) - NewIOP5861</t>
  </si>
  <si>
    <t>LUBBOCKTRICARE WEST- Triwest (TRICW) - NewIOP5861</t>
  </si>
  <si>
    <t>LAFAYETTETRICARE WEST- Triwest (TRICW) - NewIOP5862</t>
  </si>
  <si>
    <t>90% MEDICARE, APC 5862 4 SERVICES</t>
  </si>
  <si>
    <t>DERIDDERTRICARE WEST- Triwest (TRICW) - NewIOP5862</t>
  </si>
  <si>
    <t>KENTWOODTRICARE WEST- Triwest (TRICW) - NewIOP5862</t>
  </si>
  <si>
    <t>SHREVEPORTTRICARE WEST- Triwest (TRICW) - NewIOP5862</t>
  </si>
  <si>
    <t>85% MEDICARE, APC 5862 4 SERVICES</t>
  </si>
  <si>
    <t>ALEXANDRIATRICARE WEST- Triwest (TRICW) - NewIOP5862</t>
  </si>
  <si>
    <t>GNOTRICARE WEST- Triwest (TRICW) - NewIOP5862</t>
  </si>
  <si>
    <t>BATON ROUGETRICARE WEST- Triwest (TRICW) - NewIOP5862</t>
  </si>
  <si>
    <t>MIDLANDTRICARE WEST- Triwest (TRICW) - NewIOP5862</t>
  </si>
  <si>
    <t>ABILENETRICARE WEST- Triwest (TRICW) - NewIOP5862</t>
  </si>
  <si>
    <t>LONGVIEWTRICARE WEST- Triwest (TRICW) - NewIOP5862</t>
  </si>
  <si>
    <t>LUFKINTRICARE WEST- Triwest (TRICW) - NewIOP5862</t>
  </si>
  <si>
    <t>KATYTRICARE WEST- Triwest (TRICW) - NewIOP5862</t>
  </si>
  <si>
    <t>PASADENATRICARE WEST- Triwest (TRICW) - NewIOP5862</t>
  </si>
  <si>
    <t>WACOTRICARE WEST- Triwest (TRICW) - NewIOP5862</t>
  </si>
  <si>
    <t>AMARILLOTRICARE WEST- Triwest (TRICW) - NewIOP5862</t>
  </si>
  <si>
    <t>CORPUSTRICARE WEST- Triwest (TRICW) - NewIOP5862</t>
  </si>
  <si>
    <t>LUBBOCKTRICARE WEST- Triwest (TRICW) - NewIOP5862</t>
  </si>
  <si>
    <t>LAFAYETTEAMBETTER BY LHCC HMOIOP</t>
  </si>
  <si>
    <t>DERIDDERAMBETTER BY LHCC HMOIOP</t>
  </si>
  <si>
    <t>LAKE CHARLESAMBETTER BY LHCC HMOIOP</t>
  </si>
  <si>
    <t>KENTWOODAMBETTER BY LHCC HMOIOP</t>
  </si>
  <si>
    <t>OPELOUSASAMBETTER BY LHCC HMOIOP</t>
  </si>
  <si>
    <t>SHREVEPORTAMBETTER BY LHCC HMOIOP</t>
  </si>
  <si>
    <t>ALEXANDRIAAMBETTER BY LHCC HMOIOP</t>
  </si>
  <si>
    <t>GNOAMBETTER BY LHCC HMOIOP</t>
  </si>
  <si>
    <t>BATON ROUGEAMBETTER BY LHCC HMOIOP</t>
  </si>
  <si>
    <t>DERIDDERAetna (Commercial)IOP</t>
  </si>
  <si>
    <t>LAKE CHARLESAetna (Commercial)IOP</t>
  </si>
  <si>
    <t>SHREVEPORTAetna (Commercial)IOP</t>
  </si>
  <si>
    <t>ALEXANDRIAAetna (Commercial)IOP</t>
  </si>
  <si>
    <t>GNOAetna (Commercial)IOP</t>
  </si>
  <si>
    <t>BATON ROUGEAetna (Commercial)IOP</t>
  </si>
  <si>
    <t>BILOXIAetna (Commercial)IOP</t>
  </si>
  <si>
    <t>TUPELOAetna (Commercial)IOP</t>
  </si>
  <si>
    <t>NORMANAetna (Commercial)IOP</t>
  </si>
  <si>
    <t>MIDLANDAetna (Commercial)IOP</t>
  </si>
  <si>
    <t>ABILENEAetna (Commercial)IOP</t>
  </si>
  <si>
    <t>LONGVIEWAetna (Commercial)IOP</t>
  </si>
  <si>
    <t>LUFKINAetna (Commercial)IOP</t>
  </si>
  <si>
    <t>KATYAetna (Commercial)IOP</t>
  </si>
  <si>
    <t>PASADENAAetna (Commercial)IOP</t>
  </si>
  <si>
    <t>WACOAetna (Commercial)IOP</t>
  </si>
  <si>
    <t>AMARILLOAetna (Commercial)IOP</t>
  </si>
  <si>
    <t>CORPUSAetna (Commercial)IOP</t>
  </si>
  <si>
    <t>LUBBOCKAetna (Commercial)IOP</t>
  </si>
  <si>
    <t>LAFAYETTEUMRIOP</t>
  </si>
  <si>
    <t>LAKE CHARLESUMRIOP</t>
  </si>
  <si>
    <t>KENTWOODUMRIOP</t>
  </si>
  <si>
    <t>OPELOUSASUMRIOP</t>
  </si>
  <si>
    <t>SHREVEPORTUMRIOP</t>
  </si>
  <si>
    <t>ALEXANDRIAUMRIOP</t>
  </si>
  <si>
    <t>GNOUMRIOP</t>
  </si>
  <si>
    <t>BILOXIUMRIOP</t>
  </si>
  <si>
    <t>TUPELOUMRIOP</t>
  </si>
  <si>
    <t>MIDLANDUMRIOP</t>
  </si>
  <si>
    <t>ABILENEUMRIOP</t>
  </si>
  <si>
    <t>LONGVIEWUMRIOP</t>
  </si>
  <si>
    <t>KATYUMRIOP</t>
  </si>
  <si>
    <t>PASADENAUMRIOP</t>
  </si>
  <si>
    <t>WACOUMRIOP</t>
  </si>
  <si>
    <t>AMARILLOUMRIOP</t>
  </si>
  <si>
    <t>LUBBOCKUMRIOP</t>
  </si>
  <si>
    <t>Magnolia Health (Miss Mg Caid)</t>
  </si>
  <si>
    <t>KENTWOODMagnolia Health (Miss Mg Caid)IOP</t>
  </si>
  <si>
    <t>BILOXIMagnolia Health (Miss Mg Caid)IOP</t>
  </si>
  <si>
    <t>JACKSONMagnolia Health (Miss Mg Caid)IOP</t>
  </si>
  <si>
    <t>TUPELOMagnolia Health (Miss Mg Caid)IOP</t>
  </si>
  <si>
    <t>MIDLANDProvider Partners Health Plan - PPHPIOP5861</t>
  </si>
  <si>
    <t>LONGVIEWProvider Partners Health Plan - PPHPIOP5861</t>
  </si>
  <si>
    <t>LUFKINProvider Partners Health Plan - PPHPIOP5861</t>
  </si>
  <si>
    <t>PASADENAProvider Partners Health Plan - PPHPIOP5861</t>
  </si>
  <si>
    <t>WACOProvider Partners Health Plan - PPHPIOP5861</t>
  </si>
  <si>
    <t>AMARILLOProvider Partners Health Plan - PPHPIOP5861</t>
  </si>
  <si>
    <t>MIDLANDProvider Partners Health Plan - PPHPIOP5862</t>
  </si>
  <si>
    <t>LONGVIEWProvider Partners Health Plan - PPHPIOP5862</t>
  </si>
  <si>
    <t>LUFKINProvider Partners Health Plan - PPHPIOP5862</t>
  </si>
  <si>
    <t>PASADENAProvider Partners Health Plan - PPHPIOP5862</t>
  </si>
  <si>
    <t>WACOProvider Partners Health Plan - PPHPIOP5862</t>
  </si>
  <si>
    <t>AMARILLOProvider Partners Health Plan - PPHPIOP5862</t>
  </si>
  <si>
    <t>MIDLANDMolina (Tx Managed Medicaid)IOP</t>
  </si>
  <si>
    <t>ABILENEMolina (Tx Managed Medicaid)IOP</t>
  </si>
  <si>
    <t>LONGVIEWMolina (Tx Managed Medicaid)IOP</t>
  </si>
  <si>
    <t>LUFKINMolina (Tx Managed Medicaid)IOP</t>
  </si>
  <si>
    <t>KATYMolina (Tx Managed Medicaid)IOP</t>
  </si>
  <si>
    <t>PASADENAMolina (Tx Managed Medicaid)IOP</t>
  </si>
  <si>
    <t>MIDLANDSuperior STAR (Tx Managed Medicaid)IOP</t>
  </si>
  <si>
    <t>ABILENESuperior STAR (Tx Managed Medicaid)IOP</t>
  </si>
  <si>
    <t>WACOSuperior STAR (Tx Managed Medicaid)IOP</t>
  </si>
  <si>
    <t>MIDLANDAmerigroup (Medicare Advantage)IOP5861</t>
  </si>
  <si>
    <t>ABILENEAmerigroup (Medicare Advantage)IOP5861</t>
  </si>
  <si>
    <t>LUFKINAmerigroup (Medicare Advantage)IOP5861</t>
  </si>
  <si>
    <t>KATYAmerigroup (Medicare Advantage)IOP5861</t>
  </si>
  <si>
    <t>PASADENAAmerigroup (Medicare Advantage)IOP5861</t>
  </si>
  <si>
    <t>AMARILLOAmerigroup (Medicare Advantage)IOP5861</t>
  </si>
  <si>
    <t>LUBBOCKAmerigroup (Medicare Advantage)IOP5861</t>
  </si>
  <si>
    <t>MIDLANDAmerigroup (Medicare Advantage)IOP5862</t>
  </si>
  <si>
    <t>ABILENEAmerigroup (Medicare Advantage)IOP5862</t>
  </si>
  <si>
    <t>LUFKINAmerigroup (Medicare Advantage)IOP5862</t>
  </si>
  <si>
    <t>KATYAmerigroup (Medicare Advantage)IOP5862</t>
  </si>
  <si>
    <t>PASADENAAmerigroup (Medicare Advantage)IOP5862</t>
  </si>
  <si>
    <t>AMARILLOAmerigroup (Medicare Advantage)IOP5862</t>
  </si>
  <si>
    <t>LUBBOCKAmerigroup (Medicare Advantage)IOP5862</t>
  </si>
  <si>
    <t>LAFAYETTEIPA - Wellcare (Louisiana)IOP5861</t>
  </si>
  <si>
    <t>DERIDDERIPA - Wellcare (Louisiana)IOP5861</t>
  </si>
  <si>
    <t>KENTWOODIPA - Wellcare (Louisiana)IOP5861</t>
  </si>
  <si>
    <t>OPELOUSASIPA - Wellcare (Louisiana)IOP5861</t>
  </si>
  <si>
    <t>ALEXANDRIAIPA - Wellcare (Louisiana)IOP5861</t>
  </si>
  <si>
    <t>GNOIPA - Wellcare (Louisiana)IOP5861</t>
  </si>
  <si>
    <t>BATON ROUGEIPA - Wellcare (Louisiana)IOP5861</t>
  </si>
  <si>
    <t>LAFAYETTEIPA - Wellcare (Louisiana)IOP5862</t>
  </si>
  <si>
    <t>DERIDDERIPA - Wellcare (Louisiana)IOP5862</t>
  </si>
  <si>
    <t>KENTWOODIPA - Wellcare (Louisiana)IOP5862</t>
  </si>
  <si>
    <t>OPELOUSASIPA - Wellcare (Louisiana)IOP5862</t>
  </si>
  <si>
    <t>ALEXANDRIAIPA - Wellcare (Louisiana)IOP5862</t>
  </si>
  <si>
    <t>GNOIPA - Wellcare (Louisiana)IOP5862</t>
  </si>
  <si>
    <t>BATON ROUGEIPA - Wellcare (Louisiana)IOP5862</t>
  </si>
  <si>
    <t>MIDLANDBlue Cross Blue Shield - TX HMOIOP</t>
  </si>
  <si>
    <t>ABILENEBlue Cross Blue Shield - TX HMOIOP</t>
  </si>
  <si>
    <t>LONGVIEWBlue Cross Blue Shield - TX HMOIOP</t>
  </si>
  <si>
    <t>LUFKINBlue Cross Blue Shield - TX HMOIOP</t>
  </si>
  <si>
    <t>KATYBlue Cross Blue Shield - TX HMOIOP</t>
  </si>
  <si>
    <t>PASADENABlue Cross Blue Shield - TX HMOIOP</t>
  </si>
  <si>
    <t>WACOBlue Cross Blue Shield - TX HMOIOP</t>
  </si>
  <si>
    <t>AMARILLOBlue Cross Blue Shield - TX HMOIOP</t>
  </si>
  <si>
    <t>CORPUSBlue Cross Blue Shield - TX HMOIOP</t>
  </si>
  <si>
    <t>LUBBOCKBlue Cross Blue Shield - TX HMOIOP</t>
  </si>
  <si>
    <t>LAFAYETTEVA CCN OptumIOP5861</t>
  </si>
  <si>
    <t>DERIDDERVA CCN OptumIOP5861</t>
  </si>
  <si>
    <t>LAKE CHARLESVA CCN OptumIOP5861</t>
  </si>
  <si>
    <t>KENTWOODVA CCN OptumIOP5861</t>
  </si>
  <si>
    <t>OPELOUSASVA CCN OptumIOP5861</t>
  </si>
  <si>
    <t>GNOVA CCN OptumIOP5861</t>
  </si>
  <si>
    <t>BATON ROUGEVA CCN OptumIOP5861</t>
  </si>
  <si>
    <t>BILOXIVA CCN OptumIOP5861</t>
  </si>
  <si>
    <t>LAFAYETTEVA CCN OptumIOP5862</t>
  </si>
  <si>
    <t>DERIDDERVA CCN OptumIOP5862</t>
  </si>
  <si>
    <t>LAKE CHARLESVA CCN OptumIOP5862</t>
  </si>
  <si>
    <t>KENTWOODVA CCN OptumIOP5862</t>
  </si>
  <si>
    <t>OPELOUSASVA CCN OptumIOP5862</t>
  </si>
  <si>
    <t>GNOVA CCN OptumIOP5862</t>
  </si>
  <si>
    <t>BATON ROUGEVA CCN OptumIOP5862</t>
  </si>
  <si>
    <t>BILOXIVA CCN OptumIOP5862</t>
  </si>
  <si>
    <t>MIDLANDTriwest VA CCN Region 4 (TWVACCN)IOP5861</t>
  </si>
  <si>
    <t>ABILENETriwest VA CCN Region 4 (TWVACCN)IOP5861</t>
  </si>
  <si>
    <t>LONGVIEWTriwest VA CCN Region 4 (TWVACCN)IOP5861</t>
  </si>
  <si>
    <t>PASADENATriwest VA CCN Region 4 (TWVACCN)IOP5861</t>
  </si>
  <si>
    <t>WACOTriwest VA CCN Region 4 (TWVACCN)IOP5861</t>
  </si>
  <si>
    <t>MIDLANDTriwest VA CCN Region 4 (TWVACCN)IOP5862</t>
  </si>
  <si>
    <t>ABILENETriwest VA CCN Region 4 (TWVACCN)IOP5862</t>
  </si>
  <si>
    <t>LONGVIEWTriwest VA CCN Region 4 (TWVACCN)IOP5862</t>
  </si>
  <si>
    <t>PASADENATriwest VA CCN Region 4 (TWVACCN)IOP5862</t>
  </si>
  <si>
    <t>WACOTriwest VA CCN Region 4 (TWVACCN)IOP5862</t>
  </si>
  <si>
    <t>MIDLANDAmerigroup - Wellpoint (TX Mg Medicaid)IOP</t>
  </si>
  <si>
    <t>ABILENEAmerigroup - Wellpoint (TX Mg Medicaid)IOP</t>
  </si>
  <si>
    <t>LONGVIEWAmerigroup - Wellpoint (TX Mg Medicaid)IOP</t>
  </si>
  <si>
    <t>LUFKINAmerigroup - Wellpoint (TX Mg Medicaid)IOP</t>
  </si>
  <si>
    <t>PASADENAAmerigroup - Wellpoint (TX Mg Medicaid)IOP</t>
  </si>
  <si>
    <t>WACOAmerigroup - Wellpoint (TX Mg Medicaid)IOP</t>
  </si>
  <si>
    <t>AMARILLOAmerigroup - Wellpoint (TX Mg Medicaid)IOP</t>
  </si>
  <si>
    <t>CORPUSAmerigroup - Wellpoint (TX Mg Medicaid)IOP</t>
  </si>
  <si>
    <t>LUBBOCKAmerigroup - Wellpoint (TX Mg Medicaid)IOP</t>
  </si>
  <si>
    <t>BILOXITRICARE EAST- Humana (99727) - NewIOP</t>
  </si>
  <si>
    <t>TUPELOTRICARE EAST- Humana (99727) - NewIOP</t>
  </si>
  <si>
    <t>ABILENEIPA - Wellcare (Texas)IOP5861</t>
  </si>
  <si>
    <t>LUFKINIPA - Wellcare (Texas)IOP5861</t>
  </si>
  <si>
    <t>KATYIPA - Wellcare (Texas)IOP5861</t>
  </si>
  <si>
    <t>PASADENAIPA - Wellcare (Texas)IOP5861</t>
  </si>
  <si>
    <t>WACOIPA - Wellcare (Texas)IOP5861</t>
  </si>
  <si>
    <t>ABILENEIPA - Wellcare (Texas)IOP5862</t>
  </si>
  <si>
    <t>LUFKINIPA - Wellcare (Texas)IOP5862</t>
  </si>
  <si>
    <t>KATYIPA - Wellcare (Texas)IOP5862</t>
  </si>
  <si>
    <t>PASADENAIPA - Wellcare (Texas)IOP5862</t>
  </si>
  <si>
    <t>WACOIPA - Wellcare (Texas)IOP5862</t>
  </si>
  <si>
    <t>ABILENEScott &amp; White Health PlanIOP</t>
  </si>
  <si>
    <t>KATYScott &amp; White Health PlanIOP</t>
  </si>
  <si>
    <t>WACOScott &amp; White Health PlanIOP</t>
  </si>
  <si>
    <t>AMARILLOScott &amp; White Health PlanIOP</t>
  </si>
  <si>
    <t>LUBBOCKScott &amp; White Health PlanIOP</t>
  </si>
  <si>
    <t>MIDLANDFirstcare (Tx Managed Medicaid)IOP</t>
  </si>
  <si>
    <t>ABILENEFirstcare (Tx Managed Medicaid)IOP</t>
  </si>
  <si>
    <t>LONGVIEWFirstcare (Tx Managed Medicaid)IOP</t>
  </si>
  <si>
    <t>AMARILLOFirstcare (Tx Managed Medicaid)IOP</t>
  </si>
  <si>
    <t>LUBBOCKFirstcare (Tx Managed Medicaid)IOP</t>
  </si>
  <si>
    <t>OPELOUSASAMBETTER BY SUPERIOR HEALTHPLANIOP</t>
  </si>
  <si>
    <t>SHREVEPORTAMBETTER BY SUPERIOR HEALTHPLANIOP</t>
  </si>
  <si>
    <t>BATON ROUGEAMBETTER BY SUPERIOR HEALTHPLANIOP</t>
  </si>
  <si>
    <t>MIDLANDAMBETTER BY SUPERIOR HEALTHPLANIOP</t>
  </si>
  <si>
    <t>ABILENEAMBETTER BY SUPERIOR HEALTHPLANIOP</t>
  </si>
  <si>
    <t>LONGVIEWAMBETTER BY SUPERIOR HEALTHPLANIOP</t>
  </si>
  <si>
    <t>LUFKINAMBETTER BY SUPERIOR HEALTHPLANIOP</t>
  </si>
  <si>
    <t>KATYAMBETTER BY SUPERIOR HEALTHPLANIOP</t>
  </si>
  <si>
    <t>PASADENAAMBETTER BY SUPERIOR HEALTHPLANIOP</t>
  </si>
  <si>
    <t>WACOAMBETTER BY SUPERIOR HEALTHPLANIOP</t>
  </si>
  <si>
    <t>AMARILLOAMBETTER BY SUPERIOR HEALTHPLANIOP</t>
  </si>
  <si>
    <t>CORPUSAMBETTER BY SUPERIOR HEALTHPLANIOP</t>
  </si>
  <si>
    <t>DERIDDERChristus Health Ins Exchange HMO TxIOP</t>
  </si>
  <si>
    <t>LAKE CHARLESChristus Health Ins Exchange HMO TxIOP</t>
  </si>
  <si>
    <t>SHREVEPORTChristus Health Ins Exchange HMO TxIOP</t>
  </si>
  <si>
    <t>ALEXANDRIAChristus Health Ins Exchange HMO TxIOP</t>
  </si>
  <si>
    <t>BATON ROUGEChristus Health Ins Exchange HMO TxIOP</t>
  </si>
  <si>
    <t>LONGVIEWChristus Health Ins Exchange HMO TxIOP</t>
  </si>
  <si>
    <t>LUFKINChristus Health Ins Exchange HMO TxIOP</t>
  </si>
  <si>
    <t>CORPUSChristus Health Ins Exchange HMO TxIOP</t>
  </si>
  <si>
    <t>BILOXIBCBS of MS - State PlanIOP</t>
  </si>
  <si>
    <t>TUPELOBCBS of MS - State PlanIOP</t>
  </si>
  <si>
    <t>CORPUSNueces AidIOP5861</t>
  </si>
  <si>
    <t>95% MEDICARE, APC 5861 3 SERVICES</t>
  </si>
  <si>
    <t>CORPUSNueces AidIOP5862</t>
  </si>
  <si>
    <t>95% MEDICARE, APC 5862 4 SERVICES</t>
  </si>
  <si>
    <t>CORPUSSpohn - IndigentIOP5861</t>
  </si>
  <si>
    <t>CORPUSSpohn - IndigentIOP5862</t>
  </si>
  <si>
    <t>KENTWOODAmerican Health Advantage (Med Adv)IOP5861</t>
  </si>
  <si>
    <t>ALEXANDRIAAmerican Health Advantage (Med Adv)IOP5861</t>
  </si>
  <si>
    <t>GNOAmerican Health Advantage (Med Adv)IOP5861</t>
  </si>
  <si>
    <t>BILOXIAmerican Health Advantage (Med Adv)IOP5861</t>
  </si>
  <si>
    <t>TUPELOAmerican Health Advantage (Med Adv)IOP5861</t>
  </si>
  <si>
    <t>KENTWOODAmerican Health Advantage (Med Adv)IOP5862</t>
  </si>
  <si>
    <t>ALEXANDRIAAmerican Health Advantage (Med Adv)IOP5862</t>
  </si>
  <si>
    <t>GNOAmerican Health Advantage (Med Adv)IOP5862</t>
  </si>
  <si>
    <t>BILOXIAmerican Health Advantage (Med Adv)IOP5862</t>
  </si>
  <si>
    <t>TUPELOAmerican Health Advantage (Med Adv)IOP5862</t>
  </si>
  <si>
    <t>LAFAYETTEBlue AdvantageIOP</t>
  </si>
  <si>
    <t>LAKE CHARLESBlue AdvantageIOP</t>
  </si>
  <si>
    <t>KENTWOODBlue AdvantageIOP</t>
  </si>
  <si>
    <t>SHREVEPORTBlue AdvantageIOP</t>
  </si>
  <si>
    <t>ALEXANDRIABlue AdvantageIOP</t>
  </si>
  <si>
    <t>BATON ROUGEBlue AdvantageIOP</t>
  </si>
  <si>
    <t>MIDLANDBlue AdvantageIOP</t>
  </si>
  <si>
    <t>LONGVIEWBlue AdvantageIOP</t>
  </si>
  <si>
    <t>PASADENABlue AdvantageIOP</t>
  </si>
  <si>
    <t>WACOBlue AdvantageIOP</t>
  </si>
  <si>
    <t>Molina Healthcare of Miss (Miss Mg Caid)</t>
  </si>
  <si>
    <t>BILOXIMolina Healthcare of Miss (Miss Mg Caid)IOP</t>
  </si>
  <si>
    <t>TUPELOMolina Healthcare of Miss (Miss Mg Caid)IOP</t>
  </si>
  <si>
    <t>MIDLANDOptum Exchange Texas In NetworkIOP</t>
  </si>
  <si>
    <t>LUFKINOptum Exchange Texas In NetworkIOP</t>
  </si>
  <si>
    <t>LUBBOCKOptum Exchange Texas In NetworkIOP</t>
  </si>
  <si>
    <t>LUFKINCommunity Health Choice MedicaidIOP</t>
  </si>
  <si>
    <t>KATYCommunity Health Choice MedicaidIOP</t>
  </si>
  <si>
    <t>PASADENACommunity Health Choice MedicaidIOP</t>
  </si>
  <si>
    <t>WACOCommunity Health Choice MedicaidIOP</t>
  </si>
  <si>
    <t>Web TPA</t>
  </si>
  <si>
    <t>SHREVEPORTWeb TPAIOP</t>
  </si>
  <si>
    <t>GNOWeb TPAIOP</t>
  </si>
  <si>
    <t>BATON ROUGEWeb TPAIOP</t>
  </si>
  <si>
    <t>NORMANWeb TPAIOP</t>
  </si>
  <si>
    <t>LAFAYETTECigna Behavioral HealthIOP</t>
  </si>
  <si>
    <t>LAKE CHARLESCigna Behavioral HealthIOP</t>
  </si>
  <si>
    <t>ALEXANDRIACigna Behavioral HealthIOP</t>
  </si>
  <si>
    <t>BATON ROUGECigna Behavioral HealthIOP</t>
  </si>
  <si>
    <t>BILOXICigna Behavioral HealthIOP</t>
  </si>
  <si>
    <t>MIDLANDCigna Behavioral HealthIOP</t>
  </si>
  <si>
    <t>ABILENECigna Behavioral HealthIOP</t>
  </si>
  <si>
    <t>PASADENACigna Behavioral HealthIOP</t>
  </si>
  <si>
    <t>WACOCigna Behavioral HealthIOP</t>
  </si>
  <si>
    <t>AMARILLOCigna Behavioral HealthIOP</t>
  </si>
  <si>
    <t>SHREVEPORTGEHAIOP</t>
  </si>
  <si>
    <t>GNOGEHAIOP</t>
  </si>
  <si>
    <t>BATON ROUGEGEHAIOP</t>
  </si>
  <si>
    <t>BILOXIGEHAIOP</t>
  </si>
  <si>
    <t>TUPELOGEHAIOP</t>
  </si>
  <si>
    <t>PASADENAGEHAIOP</t>
  </si>
  <si>
    <t>WACOGEHAIOP</t>
  </si>
  <si>
    <t>LONGVIEWMagellan Healthcare (Medicare AdvantageIOP</t>
  </si>
  <si>
    <t>KATYMagellan Healthcare (Medicare AdvantageIOP</t>
  </si>
  <si>
    <t>PASADENAMagellan Healthcare (Medicare AdvantageIOP</t>
  </si>
  <si>
    <t>WACOMagellan Healthcare (Medicare AdvantageIOP</t>
  </si>
  <si>
    <t>LAFAYETTEHealthy Blue Dual (Med Adv)IOP5861</t>
  </si>
  <si>
    <t>DERIDDERHealthy Blue Dual (Med Adv)IOP5861</t>
  </si>
  <si>
    <t>KENTWOODHealthy Blue Dual (Med Adv)IOP5861</t>
  </si>
  <si>
    <t>OPELOUSASHealthy Blue Dual (Med Adv)IOP5861</t>
  </si>
  <si>
    <t>ALEXANDRIAHealthy Blue Dual (Med Adv)IOP5861</t>
  </si>
  <si>
    <t>GNOHealthy Blue Dual (Med Adv)IOP5861</t>
  </si>
  <si>
    <t>BATON ROUGEHealthy Blue Dual (Med Adv)IOP5861</t>
  </si>
  <si>
    <t>LAFAYETTEHealthy Blue Dual (Med Adv)IOP5862</t>
  </si>
  <si>
    <t>DERIDDERHealthy Blue Dual (Med Adv)IOP5862</t>
  </si>
  <si>
    <t>KENTWOODHealthy Blue Dual (Med Adv)IOP5862</t>
  </si>
  <si>
    <t>OPELOUSASHealthy Blue Dual (Med Adv)IOP5862</t>
  </si>
  <si>
    <t>ALEXANDRIAHealthy Blue Dual (Med Adv)IOP5862</t>
  </si>
  <si>
    <t>GNOHealthy Blue Dual (Med Adv)IOP5862</t>
  </si>
  <si>
    <t>BATON ROUGEHealthy Blue Dual (Med Adv)IOP5862</t>
  </si>
  <si>
    <t>Molina Commerical Marketplace (MS)</t>
  </si>
  <si>
    <t>BILOXIMolina Commerical Marketplace (MS)IOP</t>
  </si>
  <si>
    <t>TUPELOMolina Commerical Marketplace (MS)IOP</t>
  </si>
  <si>
    <t>Medicaid - Mississippi</t>
  </si>
  <si>
    <t>KENTWOODMedicaid - MississippiIOP</t>
  </si>
  <si>
    <t>BILOXIMedicaid - MississippiIOP</t>
  </si>
  <si>
    <t>TUPELOMedicaid - MississippiIOP</t>
  </si>
  <si>
    <t>Christus Health LA HIX HMO</t>
  </si>
  <si>
    <t>DERIDDERChristus Health LA HIX HMOIOP</t>
  </si>
  <si>
    <t>LAKE CHARLESChristus Health LA HIX HMOIOP</t>
  </si>
  <si>
    <t>ALEXANDRIAChristus Health LA HIX HMOIOP</t>
  </si>
  <si>
    <t>ABILENEBlue Cross Blue Shield Medicare Adv PlanIOP5861</t>
  </si>
  <si>
    <t>LUFKINBlue Cross Blue Shield Medicare Adv PlanIOP5861</t>
  </si>
  <si>
    <t>KATYBlue Cross Blue Shield Medicare Adv PlanIOP5861</t>
  </si>
  <si>
    <t>PASADENABlue Cross Blue Shield Medicare Adv PlanIOP5861</t>
  </si>
  <si>
    <t>WACOBlue Cross Blue Shield Medicare Adv PlanIOP5861</t>
  </si>
  <si>
    <t>LUBBOCKBlue Cross Blue Shield Medicare Adv PlanIOP5861</t>
  </si>
  <si>
    <t>ABILENEBlue Cross Blue Shield Medicare Adv PlanIOP5862</t>
  </si>
  <si>
    <t>LUFKINBlue Cross Blue Shield Medicare Adv PlanIOP5862</t>
  </si>
  <si>
    <t>KATYBlue Cross Blue Shield Medicare Adv PlanIOP5862</t>
  </si>
  <si>
    <t>PASADENABlue Cross Blue Shield Medicare Adv PlanIOP5862</t>
  </si>
  <si>
    <t>WACOBlue Cross Blue Shield Medicare Adv PlanIOP5862</t>
  </si>
  <si>
    <t>LUBBOCKBlue Cross Blue Shield Medicare Adv PlanIOP5862</t>
  </si>
  <si>
    <t>CORPUSDriscoll Health Plan (TX Mg Medicaid)IOP</t>
  </si>
  <si>
    <t>Ambetter</t>
  </si>
  <si>
    <t>KENTWOODAmbetterIOP</t>
  </si>
  <si>
    <t>BATON ROUGEAmbetterIOP</t>
  </si>
  <si>
    <t>BILOXIAmbetterIOP</t>
  </si>
  <si>
    <t>TUPELOAmbetterIOP</t>
  </si>
  <si>
    <t>Amerivantage Medicare Advantage</t>
  </si>
  <si>
    <t>MIDLANDAmerivantage Medicare AdvantageIOP5861</t>
  </si>
  <si>
    <t>KATYAmerivantage Medicare AdvantageIOP5861</t>
  </si>
  <si>
    <t>PASADENAAmerivantage Medicare AdvantageIOP5861</t>
  </si>
  <si>
    <t>MIDLANDAmerivantage Medicare AdvantageIOP5862</t>
  </si>
  <si>
    <t>KATYAmerivantage Medicare AdvantageIOP5862</t>
  </si>
  <si>
    <t>PASADENAAmerivantage Medicare AdvantageIOP5862</t>
  </si>
  <si>
    <t>MIDLANDAmbetter Superior MarketplaceIOP</t>
  </si>
  <si>
    <t>ABILENEAmbetter Superior MarketplaceIOP</t>
  </si>
  <si>
    <t>LONGVIEWAmbetter Superior MarketplaceIOP</t>
  </si>
  <si>
    <t>KATYAmbetter Superior MarketplaceIOP</t>
  </si>
  <si>
    <t>AMARILLOAmbetter Superior MarketplaceIOP</t>
  </si>
  <si>
    <t>CORPUSAmbetter Superior MarketplaceIOP</t>
  </si>
  <si>
    <t>LUBBOCKAmbetter Superior MarketplaceIOP</t>
  </si>
  <si>
    <t>SHREVEPORTDevoted Health (Medicare Advantage)IOP5861</t>
  </si>
  <si>
    <t>KATYDevoted Health (Medicare Advantage)IOP5861</t>
  </si>
  <si>
    <t>KENTWOODBCBS Medicare AdvIOP5861</t>
  </si>
  <si>
    <t>ALEXANDRIABCBS Medicare AdvIOP5861</t>
  </si>
  <si>
    <t>KATYBCBS Medicare AdvIOP5862</t>
  </si>
  <si>
    <t>KENTWOODBCBS Medicare AdvIOP5862</t>
  </si>
  <si>
    <t>ALEXANDRIABCBS Medicare AdvIOP5862</t>
  </si>
  <si>
    <t>SHREVEPORTSurest/UHGIOP</t>
  </si>
  <si>
    <t>LONGVIEWSurest/UHGIOP</t>
  </si>
  <si>
    <t>LUFKINSurest/UHGIOP</t>
  </si>
  <si>
    <t>WACOSurest/UHGIOP</t>
  </si>
  <si>
    <t>AMARILLOSurest/UHGIOP</t>
  </si>
  <si>
    <t>LUBBOCKSurest/UHGIOP</t>
  </si>
  <si>
    <t>Meritain Health</t>
  </si>
  <si>
    <t>LAFAYETTEMeritain HealthIOP</t>
  </si>
  <si>
    <t>SHREVEPORTMeritain HealthIOP</t>
  </si>
  <si>
    <t>Curative</t>
  </si>
  <si>
    <t>BATON ROUGECurativeIOP</t>
  </si>
  <si>
    <t>MIDLANDCurativeIOP</t>
  </si>
  <si>
    <t>ABILENECurativeIOP</t>
  </si>
  <si>
    <t>WACOCurativeIOP</t>
  </si>
  <si>
    <t>LUBBOCKCurativeIOP</t>
  </si>
  <si>
    <t>KATYCommunity Health Choice Texas, IncIOP</t>
  </si>
  <si>
    <t>PASADENACommunity Health Choice Texas, IncIOP</t>
  </si>
  <si>
    <t>Ambetter of Arkansas</t>
  </si>
  <si>
    <t>OPELOUSASAmbetter of ArkansasIOP</t>
  </si>
  <si>
    <t>Mertain Health</t>
  </si>
  <si>
    <t>LAFAYETTEMertain HealthIOP</t>
  </si>
  <si>
    <t>LAKE CHARLESMertain HealthIOP</t>
  </si>
  <si>
    <t>TUPELOMertain HealthIOP</t>
  </si>
  <si>
    <t>LAFAYETTEHumana (Medicare Advantage)PHP</t>
  </si>
  <si>
    <t>KENTWOODHumana (Medicare Advantage)PHP</t>
  </si>
  <si>
    <t>OPELOUSASHumana (Medicare Advantage)PHP</t>
  </si>
  <si>
    <t>SHREVEPORTHumana (Medicare Advantage)PHP</t>
  </si>
  <si>
    <t>GNOHumana (Medicare Advantage)PHP</t>
  </si>
  <si>
    <t>BATON ROUGEHumana (Medicare Advantage)PHP</t>
  </si>
  <si>
    <t>BILOXIHumana (Medicare Advantage)PHP</t>
  </si>
  <si>
    <t>NORMANHumana (Medicare Advantage)PHP</t>
  </si>
  <si>
    <t>MIDLANDHumana (Medicare Advantage)PHP</t>
  </si>
  <si>
    <t>ABILENEHumana (Medicare Advantage)PHP</t>
  </si>
  <si>
    <t>LONGVIEWHumana (Medicare Advantage)PHP</t>
  </si>
  <si>
    <t>LUFKINHumana (Medicare Advantage)PHP</t>
  </si>
  <si>
    <t>KATYHumana (Medicare Advantage)PHP</t>
  </si>
  <si>
    <t>PASADENAHumana (Medicare Advantage)PHP</t>
  </si>
  <si>
    <t>WACOHumana (Medicare Advantage)PHP</t>
  </si>
  <si>
    <t>AMARILLOHumana (Medicare Advantage)PHP</t>
  </si>
  <si>
    <t>LUBBOCKHumana (Medicare Advantage)PHP</t>
  </si>
  <si>
    <t>MIDLANDMedicare Part B - TexasPHP5823</t>
  </si>
  <si>
    <t>100% MEDICARE, APC 5823 3 SERVICES</t>
  </si>
  <si>
    <t>ABILENEMedicare Part B - TexasPHP5823</t>
  </si>
  <si>
    <t>LONGVIEWMedicare Part B - TexasPHP5823</t>
  </si>
  <si>
    <t>LUFKINMedicare Part B - TexasPHP5823</t>
  </si>
  <si>
    <t>KATYMedicare Part B - TexasPHP5823</t>
  </si>
  <si>
    <t>PASADENAMedicare Part B - TexasPHP5823</t>
  </si>
  <si>
    <t>WACOMedicare Part B - TexasPHP5823</t>
  </si>
  <si>
    <t>AMARILLOMedicare Part B - TexasPHP5823</t>
  </si>
  <si>
    <t>CORPUSMedicare Part B - TexasPHP5823</t>
  </si>
  <si>
    <t>LUBBOCKMedicare Part B - TexasPHP5823</t>
  </si>
  <si>
    <t>MIDLANDOptum (Medicare Advantage TX)PHP</t>
  </si>
  <si>
    <t>ABILENEOptum (Medicare Advantage TX)PHP</t>
  </si>
  <si>
    <t>LONGVIEWOptum (Medicare Advantage TX)PHP</t>
  </si>
  <si>
    <t>LUFKINOptum (Medicare Advantage TX)PHP</t>
  </si>
  <si>
    <t>KATYOptum (Medicare Advantage TX)PHP</t>
  </si>
  <si>
    <t>PASADENAOptum (Medicare Advantage TX)PHP</t>
  </si>
  <si>
    <t>WACOOptum (Medicare Advantage TX)PHP</t>
  </si>
  <si>
    <t>AMARILLOOptum (Medicare Advantage TX)PHP</t>
  </si>
  <si>
    <t>CORPUSOptum (Medicare Advantage TX)PHP</t>
  </si>
  <si>
    <t>LUBBOCKOptum (Medicare Advantage TX)PHP</t>
  </si>
  <si>
    <t>LONGVIEWOptum (Managed Medicaid TX)PHP</t>
  </si>
  <si>
    <t>LUFKINOptum (Managed Medicaid TX)PHP</t>
  </si>
  <si>
    <t>KATYOptum (Managed Medicaid TX)PHP</t>
  </si>
  <si>
    <t>PASADENAOptum (Managed Medicaid TX)PHP</t>
  </si>
  <si>
    <t>WACOOptum (Managed Medicaid TX)PHP</t>
  </si>
  <si>
    <t>AMARILLOOptum (Managed Medicaid TX)PHP</t>
  </si>
  <si>
    <t>LAFAYETTEAetna (Medicare Advantage)PHP</t>
  </si>
  <si>
    <t>OPELOUSASAetna (Medicare Advantage)PHP</t>
  </si>
  <si>
    <t>SHREVEPORTAetna (Medicare Advantage)PHP</t>
  </si>
  <si>
    <t>GNOAetna (Medicare Advantage)PHP</t>
  </si>
  <si>
    <t>BATON ROUGEAetna (Medicare Advantage)PHP</t>
  </si>
  <si>
    <t>BILOXIAetna (Medicare Advantage)PHP</t>
  </si>
  <si>
    <t>NORMANAetna (Medicare Advantage)PHP</t>
  </si>
  <si>
    <t>MIDLANDAetna (Medicare Advantage)PHP</t>
  </si>
  <si>
    <t>ABILENEAetna (Medicare Advantage)PHP</t>
  </si>
  <si>
    <t>LONGVIEWAetna (Medicare Advantage)PHP</t>
  </si>
  <si>
    <t>KATYAetna (Medicare Advantage)PHP</t>
  </si>
  <si>
    <t>PASADENAAetna (Medicare Advantage)PHP</t>
  </si>
  <si>
    <t>WACOAetna (Medicare Advantage)PHP</t>
  </si>
  <si>
    <t>AMARILLOAetna (Medicare Advantage)PHP</t>
  </si>
  <si>
    <t>CORPUSAetna (Medicare Advantage)PHP</t>
  </si>
  <si>
    <t>LUBBOCKAetna (Medicare Advantage)PHP</t>
  </si>
  <si>
    <t>MIDLANDBlue Cross Blue Shield - TexasPHP</t>
  </si>
  <si>
    <t>ABILENEBlue Cross Blue Shield - TexasPHP</t>
  </si>
  <si>
    <t>LONGVIEWBlue Cross Blue Shield - TexasPHP</t>
  </si>
  <si>
    <t>KATYBlue Cross Blue Shield - TexasPHP</t>
  </si>
  <si>
    <t>PASADENABlue Cross Blue Shield - TexasPHP</t>
  </si>
  <si>
    <t>WACOBlue Cross Blue Shield - TexasPHP</t>
  </si>
  <si>
    <t>AMARILLOBlue Cross Blue Shield - TexasPHP</t>
  </si>
  <si>
    <t>CORPUSBlue Cross Blue Shield - TexasPHP</t>
  </si>
  <si>
    <t>LUBBOCKBlue Cross Blue Shield - TexasPHP</t>
  </si>
  <si>
    <t>MIDLANDMagellan - Bcbs MembersPHP</t>
  </si>
  <si>
    <t>ABILENEMagellan - Bcbs MembersPHP</t>
  </si>
  <si>
    <t>LONGVIEWMagellan - Bcbs MembersPHP</t>
  </si>
  <si>
    <t>LUFKINMagellan - Bcbs MembersPHP</t>
  </si>
  <si>
    <t>KATYMagellan - Bcbs MembersPHP</t>
  </si>
  <si>
    <t>PASADENAMagellan - Bcbs MembersPHP</t>
  </si>
  <si>
    <t>WACOMagellan - Bcbs MembersPHP</t>
  </si>
  <si>
    <t>LUBBOCKMagellan - Bcbs MembersPHP</t>
  </si>
  <si>
    <t>LAFAYETTEOptum (Medicare Advantage)PHP</t>
  </si>
  <si>
    <t>KENTWOODOptum (Medicare Advantage)PHP</t>
  </si>
  <si>
    <t>OPELOUSASOptum (Medicare Advantage)PHP</t>
  </si>
  <si>
    <t>SHREVEPORTOptum (Medicare Advantage)PHP</t>
  </si>
  <si>
    <t>GNOOptum (Medicare Advantage)PHP</t>
  </si>
  <si>
    <t>BATON ROUGEOptum (Medicare Advantage)PHP</t>
  </si>
  <si>
    <t>BILOXIOptum (Medicare Advantage)PHP</t>
  </si>
  <si>
    <t>NORMANOptum (Medicare Advantage)PHP</t>
  </si>
  <si>
    <t>SHREVEPORTTRICARE WEST- Triwest (TRICW) - NewPHP5823</t>
  </si>
  <si>
    <t>90% MEDICARE, APC 5823 3 SERVICES</t>
  </si>
  <si>
    <t>NORMANTRICARE WEST- Triwest (TRICW) - NewPHP5823</t>
  </si>
  <si>
    <t>ABILENETRICARE WEST- Triwest (TRICW) - NewPHP5823</t>
  </si>
  <si>
    <t>AMARILLOTRICARE WEST- Triwest (TRICW) - NewPHP5823</t>
  </si>
  <si>
    <t>CORPUSTRICARE WEST- Triwest (TRICW) - NewPHP5823</t>
  </si>
  <si>
    <t>LUBBOCKTRICARE WEST- Triwest (TRICW) - NewPHP5823</t>
  </si>
  <si>
    <t>LAFAYETTEMedicare Part B - LouisianaPHP5823</t>
  </si>
  <si>
    <t>KENTWOODMedicare Part B - LouisianaPHP5823</t>
  </si>
  <si>
    <t>OPELOUSASMedicare Part B - LouisianaPHP5823</t>
  </si>
  <si>
    <t>SHREVEPORTMedicare Part B - LouisianaPHP5823</t>
  </si>
  <si>
    <t>ALEXANDRIAMedicare Part B - LouisianaPHP5823</t>
  </si>
  <si>
    <t>BATON ROUGEMedicare Part B - LouisianaPHP5823</t>
  </si>
  <si>
    <t>SHREVEPORTCigna CommercialPHP</t>
  </si>
  <si>
    <t>NORMANCigna CommercialPHP</t>
  </si>
  <si>
    <t>ABILENECigna CommercialPHP</t>
  </si>
  <si>
    <t>LONGVIEWCigna CommercialPHP</t>
  </si>
  <si>
    <t>KATYCigna CommercialPHP</t>
  </si>
  <si>
    <t>PASADENACigna CommercialPHP</t>
  </si>
  <si>
    <t>WACOCigna CommercialPHP</t>
  </si>
  <si>
    <t>AMARILLOCigna CommercialPHP</t>
  </si>
  <si>
    <t>NORMANOptum (Commercial)PHP</t>
  </si>
  <si>
    <t>ABILENEOptum (Commercial)PHP</t>
  </si>
  <si>
    <t>LONGVIEWOptum (Commercial)PHP</t>
  </si>
  <si>
    <t>KATYOptum (Commercial)PHP</t>
  </si>
  <si>
    <t>PASADENAOptum (Commercial)PHP</t>
  </si>
  <si>
    <t>WACOOptum (Commercial)PHP</t>
  </si>
  <si>
    <t>AMARILLOOptum (Commercial)PHP</t>
  </si>
  <si>
    <t>LUBBOCKOptum (Commercial)PHP</t>
  </si>
  <si>
    <t>ABILENEIPA - Wellcare (Texas)PHP5823</t>
  </si>
  <si>
    <t>KATYIPA - Wellcare (Texas)PHP5823</t>
  </si>
  <si>
    <t>PASADENAIPA - Wellcare (Texas)PHP5823</t>
  </si>
  <si>
    <t>CORPUSIPA - Wellcare (Texas)PHP5823</t>
  </si>
  <si>
    <t>SHREVEPORTAetna (Commercial)PHP</t>
  </si>
  <si>
    <t>NORMANAetna (Commercial)PHP</t>
  </si>
  <si>
    <t>LUFKINAetna (Commercial)PHP</t>
  </si>
  <si>
    <t>KATYAetna (Commercial)PHP</t>
  </si>
  <si>
    <t>PASADENAAetna (Commercial)PHP</t>
  </si>
  <si>
    <t>AMARILLOAetna (Commercial)PHP</t>
  </si>
  <si>
    <t>LUBBOCKAetna (Commercial)PHP</t>
  </si>
  <si>
    <t>MIDLANDSuperior Healthplan (Tx Managed Caid)PHP</t>
  </si>
  <si>
    <t>ABILENESuperior Healthplan (Tx Managed Caid)PHP</t>
  </si>
  <si>
    <t>LONGVIEWSuperior Healthplan (Tx Managed Caid)PHP</t>
  </si>
  <si>
    <t>WACOSuperior Healthplan (Tx Managed Caid)PHP</t>
  </si>
  <si>
    <t>AMARILLOSuperior Healthplan (Tx Managed Caid)PHP</t>
  </si>
  <si>
    <t>CORPUSSuperior Healthplan (Tx Managed Caid)PHP</t>
  </si>
  <si>
    <t>LUBBOCKSuperior Healthplan (Tx Managed Caid)PHP</t>
  </si>
  <si>
    <t>LAFAYETTEBlue Cross &amp; Blue Shield LAPHP</t>
  </si>
  <si>
    <t>KENTWOODBlue Cross &amp; Blue Shield LAPHP</t>
  </si>
  <si>
    <t>SHREVEPORTBlue Cross &amp; Blue Shield LAPHP</t>
  </si>
  <si>
    <t>ALEXANDRIABlue Cross &amp; Blue Shield LAPHP</t>
  </si>
  <si>
    <t>BATON ROUGEBlue Cross &amp; Blue Shield LAPHP</t>
  </si>
  <si>
    <t>ABILENEMolina (Tx Managed Medicaid)PHP</t>
  </si>
  <si>
    <t>LUFKINMolina (Tx Managed Medicaid)PHP</t>
  </si>
  <si>
    <t>KATYMolina (Tx Managed Medicaid)PHP</t>
  </si>
  <si>
    <t>PASADENAMolina (Tx Managed Medicaid)PHP</t>
  </si>
  <si>
    <t>MIDLANDAmerigroup (Medicare Advantage)PHP5823</t>
  </si>
  <si>
    <t>KATYAmerigroup (Medicare Advantage)PHP5823</t>
  </si>
  <si>
    <t>PASADENAAmerigroup (Medicare Advantage)PHP5823</t>
  </si>
  <si>
    <t>LONGVIEWCigna Healthspring (Med Adv)PHP5823</t>
  </si>
  <si>
    <t>KATYCigna Healthspring (Med Adv)PHP5823</t>
  </si>
  <si>
    <t>PASADENACigna Healthspring (Med Adv)PHP5823</t>
  </si>
  <si>
    <t>CORPUSCigna Healthspring (Med Adv)PHP5823</t>
  </si>
  <si>
    <t>MIDLANDAMBETTER BY SUPERIOR HEALTHPLANPHP</t>
  </si>
  <si>
    <t>LONGVIEWAMBETTER BY SUPERIOR HEALTHPLANPHP</t>
  </si>
  <si>
    <t>KATYAMBETTER BY SUPERIOR HEALTHPLANPHP</t>
  </si>
  <si>
    <t>PASADENAAMBETTER BY SUPERIOR HEALTHPLANPHP</t>
  </si>
  <si>
    <t>AMARILLOAMBETTER BY SUPERIOR HEALTHPLANPHP</t>
  </si>
  <si>
    <t>CORPUSAMBETTER BY SUPERIOR HEALTHPLANPHP</t>
  </si>
  <si>
    <t>NORMANUMRPHP</t>
  </si>
  <si>
    <t>PASADENAUMRPHP</t>
  </si>
  <si>
    <t>WACOUMRPHP</t>
  </si>
  <si>
    <t>AMARILLOUMRPHP</t>
  </si>
  <si>
    <t>LAFAYETTEIPA - Wellcare (Louisiana)PHP5823</t>
  </si>
  <si>
    <t>GNOIPA - Wellcare (Louisiana)PHP5823</t>
  </si>
  <si>
    <t>BATON ROUGEIPA - Wellcare (Louisiana)PHP5823</t>
  </si>
  <si>
    <t>NORMANBlue Preferred PPO OklahomaPHP</t>
  </si>
  <si>
    <t>KATYBlue Cross Blue Shield Medicare Adv PlanPHP5823</t>
  </si>
  <si>
    <t>PASADENABlue Cross Blue Shield Medicare Adv PlanPHP5823</t>
  </si>
  <si>
    <t>WACOBlue Cross Blue Shield Medicare Adv PlanPHP5823</t>
  </si>
  <si>
    <t>LUBBOCKBlue Cross Blue Shield Medicare Adv PlanPHP5823</t>
  </si>
  <si>
    <t>CORPUSSpohn - IndigentPHP5823</t>
  </si>
  <si>
    <t>KATYCommunity Health Choice MedicaidPHP</t>
  </si>
  <si>
    <t>PASADENACommunity Health Choice MedicaidPHP</t>
  </si>
  <si>
    <t>MIDLANDAmerigroup - Wellpoint (TX Mg Medicaid)PHP</t>
  </si>
  <si>
    <t>ABILENEAmerigroup - Wellpoint (TX Mg Medicaid)PHP</t>
  </si>
  <si>
    <t>LONGVIEWAmerigroup - Wellpoint (TX Mg Medicaid)PHP</t>
  </si>
  <si>
    <t>KATYAmerigroup - Wellpoint (TX Mg Medicaid)PHP</t>
  </si>
  <si>
    <t>PASADENAAmerigroup - Wellpoint (TX Mg Medicaid)PHP</t>
  </si>
  <si>
    <t>AMARILLOAmerigroup - Wellpoint (TX Mg Medicaid)PHP</t>
  </si>
  <si>
    <t>LUBBOCKAmerigroup - Wellpoint (TX Mg Medicaid)PHP</t>
  </si>
  <si>
    <t>NORMANHumana Healthy Horizons (Ok MG Caid)PHP</t>
  </si>
  <si>
    <t>KATYMolina (Medicare Advantage)PHP5823</t>
  </si>
  <si>
    <t>PASADENAMolina (Medicare Advantage)PHP5823</t>
  </si>
  <si>
    <t>NORMANMedicaid OklahomaPHP</t>
  </si>
  <si>
    <t>MIDLANDBlue Cross Blue Shield - TX HMOPHP</t>
  </si>
  <si>
    <t>ABILENEBlue Cross Blue Shield - TX HMOPHP</t>
  </si>
  <si>
    <t>LONGVIEWBlue Cross Blue Shield - TX HMOPHP</t>
  </si>
  <si>
    <t>KATYBlue Cross Blue Shield - TX HMOPHP</t>
  </si>
  <si>
    <t>PASADENABlue Cross Blue Shield - TX HMOPHP</t>
  </si>
  <si>
    <t>WACOBlue Cross Blue Shield - TX HMOPHP</t>
  </si>
  <si>
    <t>LUBBOCKBlue Cross Blue Shield - TX HMOPHP</t>
  </si>
  <si>
    <t>NORMANAetna Better Health (Oklahoma MG Caid)PHP</t>
  </si>
  <si>
    <t>KATYAmbetter Value PlansPHP</t>
  </si>
  <si>
    <t>PASADENAAmbetter Value PlansPHP</t>
  </si>
  <si>
    <t>LONGVIEWChristus Health Ins Exchange HMO TxPHP</t>
  </si>
  <si>
    <t>CORPUSChristus Health Ins Exchange HMO TxPHP</t>
  </si>
  <si>
    <t>CORPUSNueces AidPHP5823</t>
  </si>
  <si>
    <t>95% MEDICARE, APC 5823 3 SERVICES</t>
  </si>
  <si>
    <t>ABILENEScott &amp; White Health PlanPHP</t>
  </si>
  <si>
    <t>WACOScott &amp; White Health PlanPHP</t>
  </si>
  <si>
    <t>LUBBOCKScott &amp; White Health PlanPHP</t>
  </si>
  <si>
    <t>ABILENECigna Behavioral HealthPHP</t>
  </si>
  <si>
    <t>PASADENACigna Behavioral HealthPHP</t>
  </si>
  <si>
    <t>AMARILLOCigna Behavioral HealthPHP</t>
  </si>
  <si>
    <t>MIDLANDAllWell (Wellcare)PHP5823</t>
  </si>
  <si>
    <t>AMARILLOAllWell (Wellcare)PHP5823</t>
  </si>
  <si>
    <t>CORPUSAllWell (Wellcare)PHP5823</t>
  </si>
  <si>
    <t>NORMANOklahoma Complete Care (Centene) MGPHP</t>
  </si>
  <si>
    <t>NORMANAmbetter OklahomaPHP5823</t>
  </si>
  <si>
    <t>MIDLANDSuperior STAR (Tx Managed Medicaid)PHP</t>
  </si>
  <si>
    <t>ABILENESuperior STAR (Tx Managed Medicaid)PHP</t>
  </si>
  <si>
    <t>WACOSuperior STAR (Tx Managed Medicaid)PHP</t>
  </si>
  <si>
    <t>MIDLANDProvider Partners Health Plan - PPHPPHP</t>
  </si>
  <si>
    <t>PASADENAProvider Partners Health Plan - PPHPPHP</t>
  </si>
  <si>
    <t>MIDLANDOptum Exchange Texas In NetworkPHP</t>
  </si>
  <si>
    <t>LONGVIEWOptum Exchange Texas In NetworkPHP</t>
  </si>
  <si>
    <t>LUBBOCKOptum Exchange Texas In NetworkPHP</t>
  </si>
  <si>
    <t>LAFAYETTEBlue AdvantagePHP</t>
  </si>
  <si>
    <t>PASADENABlue AdvantagePHP</t>
  </si>
  <si>
    <t>AMARILLOBlue AdvantagePHP</t>
  </si>
  <si>
    <t>Right Care - Baylor Scott &amp; White</t>
  </si>
  <si>
    <t>WACORight Care - Baylor Scott &amp; WhitePHP</t>
  </si>
  <si>
    <t>NORMANHealthchoicePHP</t>
  </si>
  <si>
    <t>LONGVIEWSurest/UHGPHP</t>
  </si>
  <si>
    <t>KATYSurest/UHGPHP</t>
  </si>
  <si>
    <t>AMARILLOSurest/UHGPHP</t>
  </si>
  <si>
    <t>KATYCommunity Health Choice Texas, IncPHP</t>
  </si>
  <si>
    <t>PASADENACommunity Health Choice Texas, IncPHP</t>
  </si>
  <si>
    <t>SHREVEPORTAMBETTER BY LHCC HMOPHP</t>
  </si>
  <si>
    <t>Medicare Part B Novitas - Oklahoma</t>
  </si>
  <si>
    <t>NORMANMedicare Part B Novitas - OklahomaPHP5823</t>
  </si>
  <si>
    <t>NORMANBlue Advantage PPO - OklahomaPHP</t>
  </si>
  <si>
    <t>BILOXIBCBS of MS - State PlanPHP</t>
  </si>
  <si>
    <t>OPELOUSASHealthy Blue Dual (Med Adv)PHP5823</t>
  </si>
  <si>
    <t>KATYAmbetter Superior MarketplacePHP</t>
  </si>
  <si>
    <t>CORPUSAmbetter Superior MarketplacePHP</t>
  </si>
  <si>
    <t>Firstcare Chip MG Medicaid</t>
  </si>
  <si>
    <t>AMARILLOFirstcare Chip MG MedicaidPHP</t>
  </si>
  <si>
    <t>ALEXANDRIAChristus Health LA HIX HMOPHP</t>
  </si>
  <si>
    <t>BCBS of Texas Medicaid Star/Chip</t>
  </si>
  <si>
    <t>PASADENABCBS of Texas Medicaid Star/ChipPHP</t>
  </si>
  <si>
    <t>KATYMagellan Healthcare (Medicare AdvantagePHP</t>
  </si>
  <si>
    <t>PASADENAMagellan Healthcare (Medicare AdvantagePHP</t>
  </si>
  <si>
    <t>PASADENATriwest VA CCN Region 4 (TWVACCN)PHP5823</t>
  </si>
  <si>
    <t>BCBS Tx Blue Essentials Blue Premier</t>
  </si>
  <si>
    <t>LONGVIEWBCBS Tx Blue Essentials Blue PremierPHP</t>
  </si>
  <si>
    <t>LUBBOCKBCBS Tx Blue Essentials Blue PremierPHP</t>
  </si>
  <si>
    <t>Community Health Choice MCR</t>
  </si>
  <si>
    <t>PASADENACommunity Health Choice MCRPHP</t>
  </si>
  <si>
    <t>NORMANBlue Choice PPO - OklahomaPHP</t>
  </si>
  <si>
    <t>Memorial Hermann MCR HMO</t>
  </si>
  <si>
    <t>PASADENAMemorial Hermann MCR HMOPHP5823</t>
  </si>
  <si>
    <t>BOISEBCBS ID (Medicare Advantage)IOP5861</t>
  </si>
  <si>
    <t>BOISEHumana (Medicare Advantage)IOP5862</t>
  </si>
  <si>
    <t>Medicare Part B - Idaho</t>
  </si>
  <si>
    <t>BOISEMedicare Part B - IdahoIOP5861</t>
  </si>
  <si>
    <t>Medicare Part B - New Mexico</t>
  </si>
  <si>
    <t>ALBUQUERQUEMedicare Part B - New MexicoIOP5861</t>
  </si>
  <si>
    <t>Medicare Part B - Pennsylvania</t>
  </si>
  <si>
    <t>READINGMedicare Part B - PennsylvaniaIOP5861</t>
  </si>
  <si>
    <t>WEST CHESTERMedicare Part B - PennsylvaniaIOP5861</t>
  </si>
  <si>
    <t>BOISEMedicare Part B - IdahoIOP5862</t>
  </si>
  <si>
    <t>ALBUQUERQUEMedicare Part B - New MexicoIOP5862</t>
  </si>
  <si>
    <t>READINGMedicare Part B - PennsylvaniaIOP5862</t>
  </si>
  <si>
    <t>WEST CHESTERMedicare Part B - PennsylvaniaIOP5862</t>
  </si>
  <si>
    <t>ALBUQUERQUEAetna (Commercial)IOP</t>
  </si>
  <si>
    <t>ALBUQUERQUEBCBS Federal - NMIOP</t>
  </si>
  <si>
    <t>ALBUQUERQUEBCBS NM (Commercial)IOP</t>
  </si>
  <si>
    <t>ALBUQUERQUEBCBS NM (Managed Medicaid)IOP</t>
  </si>
  <si>
    <t>ALBUQUERQUEBlue Cross Advantage (Med Adv NM)IOP</t>
  </si>
  <si>
    <t>ALBUQUERQUECigna CommercialIOP</t>
  </si>
  <si>
    <t>ALBUQUERQUEMagellan (Commercial)IOP</t>
  </si>
  <si>
    <t>ALBUQUERQUEMagellan Healthcare (Medicare AdvantageIOP</t>
  </si>
  <si>
    <t>ALBUQUERQUEMedicaid New MexicoIOP</t>
  </si>
  <si>
    <t>ALBUQUERQUEMolina Healthcare (New Mexico Mg Mcd)IOP</t>
  </si>
  <si>
    <t>ALBUQUERQUEOptum - Turq Care (NM Medicaid)IOP</t>
  </si>
  <si>
    <t>ALBUQUERQUEOptum (Commercial)IOP</t>
  </si>
  <si>
    <t>ALBUQUERQUEOptum (Medicare Advantage NM)IOP</t>
  </si>
  <si>
    <t>ALBUQUERQUEPresbyterian Magellan - NM MedicaidIOP</t>
  </si>
  <si>
    <t>ALBUQUERQUETRICARE WEST- Triwest (TRICW) - NewIOP</t>
  </si>
  <si>
    <t>ALBUQUERQUEUMRIOP</t>
  </si>
  <si>
    <t>BOISEAetna (Commercial)IOP</t>
  </si>
  <si>
    <t>BOISEBCBS ID - Choice (Commercial)IOP</t>
  </si>
  <si>
    <t>BOISEBCBS ID - Regence (Commercial)IOP</t>
  </si>
  <si>
    <t>BOISEBCBS ID (Commercial)IOP</t>
  </si>
  <si>
    <t>BOISECigna CommercialIOP</t>
  </si>
  <si>
    <t>Magellan - Idaho (Managed Medicaid)</t>
  </si>
  <si>
    <t>BOISEMagellan - Idaho (Managed Medicaid)IOP</t>
  </si>
  <si>
    <t>BOISEMedigold (Medicare Advantage)IOP</t>
  </si>
  <si>
    <t>BOISEModa Health Plan CommercialIOP</t>
  </si>
  <si>
    <t>BOISEMolina (Medicare Advantage)IOP</t>
  </si>
  <si>
    <t>BOISEMountain Health Coop (Commercial)IOP</t>
  </si>
  <si>
    <t>BOISEOptum (Commercial)IOP</t>
  </si>
  <si>
    <t>BOISEOptum (Medicare Advantage ID)IOP</t>
  </si>
  <si>
    <t>BOISEPacific Source Navigator (Commercial)IOP</t>
  </si>
  <si>
    <t>BOISERegence Group AdminIOP</t>
  </si>
  <si>
    <t>BOISESelect HealthIOP</t>
  </si>
  <si>
    <t>BOISESt Lukes Health Plan (Commercial)IOP</t>
  </si>
  <si>
    <t>BOISETRICARE WEST- Triwest (TRICW) - NewIOP</t>
  </si>
  <si>
    <t>READINGAetna (Commercial)IOP</t>
  </si>
  <si>
    <t>READINGBCBS Federal - PAIOP</t>
  </si>
  <si>
    <t>READINGCapital Blue Cross (Commercial)IOP</t>
  </si>
  <si>
    <t>Capital Blue Cross (Medicare Advantage)</t>
  </si>
  <si>
    <t>READINGCapital Blue Cross (Medicare Advantage)IOP</t>
  </si>
  <si>
    <t>CCBHO (PA Managed Medicaid)</t>
  </si>
  <si>
    <t>READINGCCBHO (PA Managed Medicaid)IOP</t>
  </si>
  <si>
    <t>READINGCCBHO Berks Co (PA Managed Medicaid)IOP</t>
  </si>
  <si>
    <t>READINGCCBHO Chester Co (PA Managed Medicaid)IOP</t>
  </si>
  <si>
    <t>READINGHighmark Inc Blue ShieldIOP</t>
  </si>
  <si>
    <t>READINGIndependence Blue Cross (Commercial)IOP</t>
  </si>
  <si>
    <t>READINGOptum (Commercial)IOP</t>
  </si>
  <si>
    <t>READINGOptum (Medicare Advantage PA)IOP</t>
  </si>
  <si>
    <t>READINGPerformCare Lancaster Co (Mg Medicaid)IOP</t>
  </si>
  <si>
    <t>WEST CHESTERAetna (Commercial)IOP</t>
  </si>
  <si>
    <t>WEST CHESTERAetna (Medicare Advantage)IOP</t>
  </si>
  <si>
    <t>WEST CHESTERCCBHO Chester Co (PA Managed Medicaid)IOP</t>
  </si>
  <si>
    <t>WEST CHESTERHighmark Inc Blue ShieldIOP</t>
  </si>
  <si>
    <t>WEST CHESTERIndependence Blue Cross (Commercial)IOP</t>
  </si>
  <si>
    <t>WEST CHESTEROptum (Commercial)IOP</t>
  </si>
  <si>
    <t>Self Pay Negotiated Rates</t>
  </si>
  <si>
    <t>WEST CHESTERSelf Pay Negotiated RatesPHP</t>
  </si>
  <si>
    <t>ALBUQUERQUEBlue Cross Advantage (Med Adv NM)PHP5823</t>
  </si>
  <si>
    <t>ALBUQUERQUEHumana (Medicare Advantage)PHP5823</t>
  </si>
  <si>
    <t>READINGHumana (Medicare Advantage)PHP5823</t>
  </si>
  <si>
    <t>BOISEMedicare Part B - IdahoPHP5823</t>
  </si>
  <si>
    <t>ALBUQUERQUEMedicare Part B - New MexicoPHP5823</t>
  </si>
  <si>
    <t>READINGMedicare Part B - PennsylvaniaPHP5823</t>
  </si>
  <si>
    <t>WEST CHESTERMedicare Part B - PennsylvaniaPHP5823</t>
  </si>
  <si>
    <t>ALBUQUERQUEBCBS NM (Commercial)PHP</t>
  </si>
  <si>
    <t>ALBUQUERQUEBCBS NM (Managed Medicaid)PHP</t>
  </si>
  <si>
    <t>ALBUQUERQUEBCBS NM Community HMO (Commercial)PHP</t>
  </si>
  <si>
    <t>ALBUQUERQUECigna CommercialPHP</t>
  </si>
  <si>
    <t>ALBUQUERQUEMagellan (Commercial)PHP</t>
  </si>
  <si>
    <t>ALBUQUERQUEMagellan Healthcare (Medicare AdvantagePHP</t>
  </si>
  <si>
    <t>ALBUQUERQUEMedicaid New MexicoPHP</t>
  </si>
  <si>
    <t>ALBUQUERQUEMolina Healthcare (New Mexico Mg Mcd)PHP</t>
  </si>
  <si>
    <t>ALBUQUERQUEOptum - Turq Care (NM Medicaid)PHP</t>
  </si>
  <si>
    <t>ALBUQUERQUEOptum (Commercial)PHP</t>
  </si>
  <si>
    <t>ALBUQUERQUEOptum (Medicare Advantage NM)PHP</t>
  </si>
  <si>
    <t>ALBUQUERQUEPresbyterian Magellan - NM MedicaidPHP</t>
  </si>
  <si>
    <t>ALBUQUERQUEUMRPHP</t>
  </si>
  <si>
    <t>BOISEAetna (Commercial)PHP</t>
  </si>
  <si>
    <t>BOISEBCBS ID - Choice (Commercial)PHP</t>
  </si>
  <si>
    <t>BOISEBCBS ID - PPO (Commercial)PHP</t>
  </si>
  <si>
    <t>BOISEBCBS ID - Regence (Commercial)PHP</t>
  </si>
  <si>
    <t>BOISEBCBS ID (Commercial)PHP</t>
  </si>
  <si>
    <t>BOISECigna CommercialPHP</t>
  </si>
  <si>
    <t>BOISEGEHAPHP</t>
  </si>
  <si>
    <t>BOISEHumana (Medicare Advantage)PHP</t>
  </si>
  <si>
    <t>BOISEMagellan - Idaho (Managed Medicaid)PHP</t>
  </si>
  <si>
    <t>BOISEMountain Health Coop (Commercial)PHP</t>
  </si>
  <si>
    <t>BOISEOptum (Medicare Advantage ID)PHP</t>
  </si>
  <si>
    <t>BOISEPacific Source Navigator (Commercial)PHP</t>
  </si>
  <si>
    <t>BOISERegence Group AdminPHP</t>
  </si>
  <si>
    <t>BOISESelect HealthPHP</t>
  </si>
  <si>
    <t>BOISESt Lukes Health Plan (Commercial)PHP</t>
  </si>
  <si>
    <t>BOISETRICARE WEST- Triwest (TRICW) - NewPHP</t>
  </si>
  <si>
    <t>BOISEUnited Health Care CO Health Care ExchanPHP</t>
  </si>
  <si>
    <t>READINGAetna (Commercial)PHP</t>
  </si>
  <si>
    <t>READINGAetna (Medicare Advantage)PHP</t>
  </si>
  <si>
    <t>READINGAmbetter - PA Health and Wellness (Comm)PHP</t>
  </si>
  <si>
    <t>READINGCapital Blue Cross (Commercial)PHP</t>
  </si>
  <si>
    <t>READINGCCBHO Berks Co (PA Managed Medicaid)PHP</t>
  </si>
  <si>
    <t>READINGHighmark Inc Blue ShieldPHP</t>
  </si>
  <si>
    <t>READINGSAM Managed Medicaid PAPHP</t>
  </si>
  <si>
    <t>WEST CHESTERAetna (Commercial)PHP</t>
  </si>
  <si>
    <t>WEST CHESTERAetna (Medicare Advantage)PHP</t>
  </si>
  <si>
    <t>WEST CHESTERCapital Blue Cross (Commercial)PHP</t>
  </si>
  <si>
    <t>WEST CHESTERCCBHO Chester Co (PA Managed Medicaid)PHP</t>
  </si>
  <si>
    <t>WEST CHESTERCCBHO Delaware Co (PA Managed Medicaid)PHP</t>
  </si>
  <si>
    <t>WEST CHESTERCigna CommercialPHP</t>
  </si>
  <si>
    <t>WEST CHESTERIndependence Blue Cross (Commercial)PHP</t>
  </si>
  <si>
    <t>WEST CHESTERKeystone - Ind - BCBS (Medicare Adv)PHP</t>
  </si>
  <si>
    <t>WEST CHESTERKeystone BCBS VIP Choice (Med Adv)PHP</t>
  </si>
  <si>
    <t>WEST CHESTEROptum (Commercial)PHP</t>
  </si>
  <si>
    <t>WEST CHESTEROptum (Medicare Advantage PA)PHP</t>
  </si>
  <si>
    <t>WEST CHESTERPA Health and Wellness (Medicare AdvantaPHP</t>
  </si>
  <si>
    <t>UPMC Health Plan (Commercial)</t>
  </si>
  <si>
    <t>WEST CHESTERUPMC Health Plan (Commercial)</t>
  </si>
  <si>
    <t>Haven Behavioral Hospital of Phoenix</t>
  </si>
  <si>
    <t>Haven Behavioral Hospital of Eastern Pennsylvania</t>
  </si>
  <si>
    <t>Cottonwood Creek Behavioral Hospital</t>
  </si>
  <si>
    <t>Haven Behavioral Hospital of Albuquerque</t>
  </si>
  <si>
    <t>Haven Behavioral Hospital of Philadelphia</t>
  </si>
  <si>
    <t>Haven Behavioral Hospital of Dayton</t>
  </si>
  <si>
    <t>Haven Behavioral Hospital of West 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</si>
</sst>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7" formatCode="&quot;$&quot;#,##0.00_);\(&quot;$&quot;#,##0.00\)"/>
    <numFmt numFmtId="44" formatCode="_(&quot;$&quot;* #,##0.00_);_(&quot;$&quot;* \(#,##0.00\);_(&quot;$&quot;* &quot;-&quot;??_);_(@_)"/>
    <numFmt numFmtId="43" formatCode="_(* #,##0.00_);_(* \(#,##0.00\);_(* &quot;-&quot;??_);_(@_)"/>
    <numFmt numFmtId="164" formatCode="0.0000"/>
    <numFmt numFmtId="165" formatCode="_(* #,##0.000_);_(* \(#,##0.000\);_(* &quot;-&quot;??_);_(@_)"/>
    <numFmt numFmtId="166" formatCode="_(&quot;$&quot;* #,##0_);_(&quot;$&quot;* \(#,##0\);_(&quot;$&quot;* &quot;-&quot;??_);_(@_)"/>
    <numFmt numFmtId="167" formatCode="0.000"/>
    <numFmt numFmtId="168" formatCode="#,##0.00000"/>
    <numFmt numFmtId="169" formatCode="0.00000"/>
    <numFmt numFmtId="170" formatCode="_(* #,##0_);_(* \(#,##0\);_(* &quot;-&quot;??_);_(@_)"/>
  </numFmts>
  <fonts count="21" x14ac:knownFonts="1">
    <font>
      <sz val="11"/>
      <color theme="1"/>
      <name val="Calibri"/>
      <family val="2"/>
      <scheme val="minor"/>
    </font>
    <font>
      <sz val="11"/>
      <color theme="1"/>
      <name val="Calibri"/>
      <family val="2"/>
      <scheme val="minor"/>
    </font>
    <font>
      <sz val="8"/>
      <name val="Calibri"/>
      <family val="2"/>
      <scheme val="minor"/>
    </font>
    <font>
      <sz val="11"/>
      <name val="Calibri"/>
      <family val="2"/>
      <scheme val="minor"/>
    </font>
    <font>
      <sz val="10"/>
      <name val="Arial"/>
      <family val="2"/>
    </font>
    <font>
      <b/>
      <sz val="11"/>
      <color theme="0"/>
      <name val="Calibri"/>
      <family val="2"/>
      <scheme val="minor"/>
    </font>
    <font>
      <b/>
      <sz val="11"/>
      <color theme="1"/>
      <name val="Calibri"/>
      <family val="2"/>
      <scheme val="minor"/>
    </font>
    <font>
      <b/>
      <sz val="10"/>
      <color theme="0"/>
      <name val="Arial"/>
      <family val="2"/>
    </font>
    <font>
      <b/>
      <sz val="9"/>
      <name val="Arial"/>
      <family val="2"/>
    </font>
    <font>
      <b/>
      <sz val="9"/>
      <color indexed="9"/>
      <name val="Arial"/>
      <family val="2"/>
    </font>
    <font>
      <b/>
      <sz val="9"/>
      <color theme="0"/>
      <name val="Arial"/>
      <family val="2"/>
    </font>
    <font>
      <sz val="9"/>
      <name val="Arial"/>
      <family val="2"/>
    </font>
    <font>
      <sz val="18"/>
      <color theme="1"/>
      <name val="Calibri"/>
      <family val="2"/>
      <scheme val="minor"/>
    </font>
    <font>
      <sz val="10"/>
      <color theme="1"/>
      <name val="Calibri"/>
      <family val="2"/>
      <scheme val="minor"/>
    </font>
    <font>
      <b/>
      <sz val="10"/>
      <color theme="1"/>
      <name val="Calibri"/>
      <family val="2"/>
      <scheme val="minor"/>
    </font>
    <font>
      <b/>
      <sz val="16"/>
      <color theme="1"/>
      <name val="Calibri"/>
      <family val="2"/>
      <scheme val="minor"/>
    </font>
    <font>
      <b/>
      <sz val="12"/>
      <color theme="0"/>
      <name val="Calibri"/>
      <family val="2"/>
      <scheme val="minor"/>
    </font>
    <font>
      <sz val="11"/>
      <name val="Calibri"/>
      <family val="2"/>
    </font>
    <font>
      <sz val="11"/>
      <color rgb="FF000000"/>
      <name val="Calibri"/>
      <family val="2"/>
    </font>
    <font>
      <sz val="11"/>
      <color indexed="8"/>
      <name val="Calibri"/>
      <family val="2"/>
    </font>
    <font>
      <sz val="16"/>
      <color theme="1"/>
      <name val="Calibri"/>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3"/>
        <bgColor indexed="64"/>
      </patternFill>
    </fill>
    <fill>
      <patternFill patternType="solid">
        <fgColor theme="8" tint="0.79998168889431442"/>
        <bgColor indexed="64"/>
      </patternFill>
    </fill>
    <fill>
      <patternFill patternType="solid">
        <fgColor rgb="FF2895D5"/>
        <bgColor indexed="64"/>
      </patternFill>
    </fill>
    <fill>
      <patternFill patternType="solid">
        <fgColor theme="4"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top/>
      <bottom style="thick">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59">
    <xf numFmtId="0" fontId="0" fillId="0" borderId="0" xfId="0"/>
    <xf numFmtId="0" fontId="3" fillId="0" borderId="0" xfId="0" applyFont="1" applyAlignment="1">
      <alignment horizontal="center"/>
    </xf>
    <xf numFmtId="43" fontId="3" fillId="2" borderId="1" xfId="1" applyFont="1" applyFill="1" applyBorder="1"/>
    <xf numFmtId="165" fontId="3" fillId="2" borderId="1" xfId="1" applyNumberFormat="1" applyFont="1" applyFill="1" applyBorder="1"/>
    <xf numFmtId="166" fontId="4" fillId="2" borderId="1" xfId="2" applyNumberFormat="1" applyFont="1" applyFill="1" applyBorder="1"/>
    <xf numFmtId="44" fontId="3" fillId="2" borderId="1" xfId="2" applyFont="1" applyFill="1" applyBorder="1"/>
    <xf numFmtId="167" fontId="3" fillId="2" borderId="1" xfId="0" applyNumberFormat="1" applyFont="1" applyFill="1" applyBorder="1"/>
    <xf numFmtId="0" fontId="3" fillId="2" borderId="1" xfId="0" applyFont="1" applyFill="1" applyBorder="1"/>
    <xf numFmtId="0" fontId="3" fillId="0" borderId="0" xfId="0" applyFont="1"/>
    <xf numFmtId="0" fontId="0" fillId="3" borderId="1" xfId="0" applyFill="1" applyBorder="1"/>
    <xf numFmtId="49" fontId="3" fillId="2" borderId="1" xfId="0" applyNumberFormat="1" applyFont="1" applyFill="1" applyBorder="1"/>
    <xf numFmtId="0" fontId="4" fillId="2" borderId="1" xfId="0" applyFont="1" applyFill="1" applyBorder="1"/>
    <xf numFmtId="0" fontId="4" fillId="2" borderId="1" xfId="0" quotePrefix="1" applyFont="1" applyFill="1" applyBorder="1"/>
    <xf numFmtId="0" fontId="3" fillId="2" borderId="1" xfId="0" applyFont="1" applyFill="1" applyBorder="1" applyAlignment="1">
      <alignment horizontal="center"/>
    </xf>
    <xf numFmtId="164" fontId="3" fillId="2" borderId="1" xfId="0" applyNumberFormat="1" applyFont="1" applyFill="1" applyBorder="1"/>
    <xf numFmtId="44" fontId="4" fillId="2" borderId="1" xfId="2" applyFont="1" applyFill="1" applyBorder="1"/>
    <xf numFmtId="44" fontId="3" fillId="2" borderId="1" xfId="0" applyNumberFormat="1" applyFont="1" applyFill="1" applyBorder="1"/>
    <xf numFmtId="49" fontId="3" fillId="2" borderId="1" xfId="0" applyNumberFormat="1" applyFont="1" applyFill="1" applyBorder="1" applyAlignment="1">
      <alignment horizontal="center"/>
    </xf>
    <xf numFmtId="0" fontId="3" fillId="2" borderId="1" xfId="0" quotePrefix="1" applyFont="1" applyFill="1" applyBorder="1" applyAlignment="1">
      <alignment horizontal="center"/>
    </xf>
    <xf numFmtId="0" fontId="3" fillId="5" borderId="1" xfId="0" applyFont="1" applyFill="1" applyBorder="1" applyAlignment="1">
      <alignment horizontal="center"/>
    </xf>
    <xf numFmtId="0" fontId="4" fillId="5" borderId="1" xfId="0" applyFont="1" applyFill="1" applyBorder="1" applyAlignment="1">
      <alignment horizontal="center"/>
    </xf>
    <xf numFmtId="0" fontId="4" fillId="5" borderId="1" xfId="0" applyFont="1" applyFill="1" applyBorder="1" applyAlignment="1">
      <alignment horizontal="center" wrapText="1"/>
    </xf>
    <xf numFmtId="0" fontId="0" fillId="0" borderId="1" xfId="0" applyBorder="1"/>
    <xf numFmtId="43" fontId="0" fillId="0" borderId="1" xfId="1" applyFont="1" applyBorder="1"/>
    <xf numFmtId="0" fontId="0" fillId="3" borderId="0" xfId="0" applyFill="1"/>
    <xf numFmtId="0" fontId="5" fillId="6" borderId="1" xfId="0" applyFont="1" applyFill="1" applyBorder="1" applyAlignment="1">
      <alignment horizontal="center"/>
    </xf>
    <xf numFmtId="0" fontId="7" fillId="6" borderId="1" xfId="0" applyFont="1" applyFill="1" applyBorder="1" applyAlignment="1">
      <alignment horizontal="center"/>
    </xf>
    <xf numFmtId="0" fontId="7" fillId="6" borderId="1" xfId="0" applyFont="1" applyFill="1" applyBorder="1" applyAlignment="1">
      <alignment horizontal="center" wrapText="1"/>
    </xf>
    <xf numFmtId="9" fontId="7" fillId="6" borderId="0" xfId="0" applyNumberFormat="1" applyFont="1" applyFill="1" applyAlignment="1">
      <alignment horizontal="center" wrapText="1"/>
    </xf>
    <xf numFmtId="49" fontId="3" fillId="3" borderId="1" xfId="0" applyNumberFormat="1" applyFont="1" applyFill="1" applyBorder="1"/>
    <xf numFmtId="0" fontId="4" fillId="3" borderId="1" xfId="0" applyFont="1" applyFill="1" applyBorder="1"/>
    <xf numFmtId="0" fontId="3" fillId="3" borderId="1" xfId="0" applyFont="1" applyFill="1" applyBorder="1" applyAlignment="1">
      <alignment horizontal="center"/>
    </xf>
    <xf numFmtId="164" fontId="3" fillId="3" borderId="1" xfId="0" applyNumberFormat="1" applyFont="1" applyFill="1" applyBorder="1" applyAlignment="1">
      <alignment horizontal="center"/>
    </xf>
    <xf numFmtId="2" fontId="3" fillId="3" borderId="1" xfId="0" applyNumberFormat="1" applyFont="1" applyFill="1" applyBorder="1" applyAlignment="1">
      <alignment horizontal="center"/>
    </xf>
    <xf numFmtId="164" fontId="3" fillId="7" borderId="1" xfId="0" applyNumberFormat="1" applyFont="1" applyFill="1" applyBorder="1" applyAlignment="1">
      <alignment horizontal="center"/>
    </xf>
    <xf numFmtId="2" fontId="3" fillId="7" borderId="1" xfId="0" applyNumberFormat="1" applyFont="1" applyFill="1" applyBorder="1" applyAlignment="1">
      <alignment horizontal="center"/>
    </xf>
    <xf numFmtId="2" fontId="3" fillId="2" borderId="1" xfId="0" applyNumberFormat="1" applyFont="1" applyFill="1" applyBorder="1" applyAlignment="1">
      <alignment horizontal="center"/>
    </xf>
    <xf numFmtId="49" fontId="3" fillId="3" borderId="1" xfId="0" applyNumberFormat="1" applyFont="1" applyFill="1" applyBorder="1" applyAlignment="1">
      <alignment horizontal="center"/>
    </xf>
    <xf numFmtId="0" fontId="3" fillId="3" borderId="1" xfId="0" applyFont="1" applyFill="1" applyBorder="1"/>
    <xf numFmtId="0" fontId="3" fillId="3" borderId="1" xfId="0" quotePrefix="1" applyFont="1" applyFill="1" applyBorder="1" applyAlignment="1">
      <alignment horizontal="center"/>
    </xf>
    <xf numFmtId="49" fontId="3" fillId="2" borderId="1" xfId="0" quotePrefix="1" applyNumberFormat="1" applyFont="1" applyFill="1" applyBorder="1" applyAlignment="1">
      <alignment horizontal="center"/>
    </xf>
    <xf numFmtId="49" fontId="3" fillId="3" borderId="1" xfId="0" quotePrefix="1" applyNumberFormat="1" applyFont="1" applyFill="1" applyBorder="1" applyAlignment="1">
      <alignment horizontal="center"/>
    </xf>
    <xf numFmtId="164" fontId="0" fillId="3" borderId="1" xfId="0" applyNumberFormat="1" applyFill="1" applyBorder="1" applyAlignment="1">
      <alignment horizontal="center"/>
    </xf>
    <xf numFmtId="9" fontId="9" fillId="8" borderId="9" xfId="3" applyFont="1" applyFill="1" applyBorder="1" applyAlignment="1">
      <alignment horizontal="left" wrapText="1"/>
    </xf>
    <xf numFmtId="9" fontId="9" fillId="8" borderId="10" xfId="3" applyFont="1" applyFill="1" applyBorder="1" applyAlignment="1">
      <alignment horizontal="left" wrapText="1"/>
    </xf>
    <xf numFmtId="0" fontId="9" fillId="8" borderId="10" xfId="3" applyNumberFormat="1" applyFont="1" applyFill="1" applyBorder="1" applyAlignment="1">
      <alignment horizontal="left" wrapText="1"/>
    </xf>
    <xf numFmtId="0" fontId="10" fillId="8" borderId="11" xfId="3" applyNumberFormat="1" applyFont="1" applyFill="1" applyBorder="1" applyAlignment="1">
      <alignment horizontal="left" wrapText="1"/>
    </xf>
    <xf numFmtId="0" fontId="9" fillId="8" borderId="12" xfId="1" applyNumberFormat="1" applyFont="1" applyFill="1" applyBorder="1" applyAlignment="1">
      <alignment horizontal="left" wrapText="1"/>
    </xf>
    <xf numFmtId="0" fontId="11" fillId="0" borderId="1" xfId="0" applyFont="1" applyBorder="1" applyAlignment="1">
      <alignment vertical="top" wrapText="1"/>
    </xf>
    <xf numFmtId="0" fontId="11" fillId="0" borderId="1" xfId="0" applyFont="1" applyBorder="1" applyAlignment="1">
      <alignment horizontal="center" vertical="top" wrapText="1"/>
    </xf>
    <xf numFmtId="168" fontId="11" fillId="0" borderId="1" xfId="0" applyNumberFormat="1" applyFont="1" applyBorder="1" applyAlignment="1">
      <alignment vertical="top" wrapText="1"/>
    </xf>
    <xf numFmtId="2" fontId="11" fillId="0" borderId="1" xfId="0" applyNumberFormat="1" applyFont="1" applyBorder="1" applyAlignment="1">
      <alignment vertical="top" wrapText="1"/>
    </xf>
    <xf numFmtId="169" fontId="11" fillId="0" borderId="1" xfId="0" applyNumberFormat="1" applyFont="1" applyBorder="1" applyAlignment="1">
      <alignment vertical="top" wrapText="1"/>
    </xf>
    <xf numFmtId="7" fontId="11" fillId="0" borderId="1" xfId="0" applyNumberFormat="1" applyFont="1" applyBorder="1" applyAlignment="1">
      <alignment vertical="top" wrapText="1"/>
    </xf>
    <xf numFmtId="3" fontId="11" fillId="0" borderId="1" xfId="1" applyNumberFormat="1" applyFont="1" applyFill="1" applyBorder="1" applyAlignment="1">
      <alignment vertical="top" wrapText="1"/>
    </xf>
    <xf numFmtId="0" fontId="11" fillId="0" borderId="0" xfId="0" applyFont="1" applyAlignment="1">
      <alignment vertical="top" wrapText="1"/>
    </xf>
    <xf numFmtId="9" fontId="8" fillId="8" borderId="2" xfId="3" applyFont="1" applyFill="1" applyBorder="1" applyAlignment="1">
      <alignment horizontal="left" wrapText="1"/>
    </xf>
    <xf numFmtId="0" fontId="0" fillId="0" borderId="0" xfId="0" applyAlignment="1">
      <alignment wrapText="1"/>
    </xf>
    <xf numFmtId="7" fontId="11" fillId="0" borderId="0" xfId="0" applyNumberFormat="1" applyFont="1" applyAlignment="1">
      <alignment vertical="top" wrapText="1"/>
    </xf>
    <xf numFmtId="43" fontId="0" fillId="0" borderId="0" xfId="1" applyFont="1" applyBorder="1"/>
    <xf numFmtId="2" fontId="0" fillId="0" borderId="1" xfId="0" applyNumberFormat="1" applyBorder="1"/>
    <xf numFmtId="0" fontId="0" fillId="0" borderId="0" xfId="0" applyAlignment="1">
      <alignment horizontal="left"/>
    </xf>
    <xf numFmtId="49" fontId="0" fillId="3" borderId="1" xfId="0" applyNumberFormat="1" applyFill="1" applyBorder="1"/>
    <xf numFmtId="43" fontId="0" fillId="0" borderId="0" xfId="1" applyFont="1" applyFill="1"/>
    <xf numFmtId="0" fontId="6" fillId="3" borderId="0" xfId="0" applyFont="1" applyFill="1"/>
    <xf numFmtId="43" fontId="0" fillId="3" borderId="1" xfId="1" applyFont="1" applyFill="1" applyBorder="1"/>
    <xf numFmtId="43" fontId="0" fillId="0" borderId="1" xfId="1" applyFont="1" applyFill="1" applyBorder="1"/>
    <xf numFmtId="0" fontId="12" fillId="3" borderId="0" xfId="0" applyFont="1" applyFill="1"/>
    <xf numFmtId="0" fontId="12" fillId="3" borderId="0" xfId="0" applyFont="1" applyFill="1" applyAlignment="1">
      <alignment horizontal="left"/>
    </xf>
    <xf numFmtId="0" fontId="0" fillId="3" borderId="2" xfId="0" applyFill="1" applyBorder="1"/>
    <xf numFmtId="0" fontId="0" fillId="3" borderId="3" xfId="0" applyFill="1" applyBorder="1"/>
    <xf numFmtId="0" fontId="0" fillId="3" borderId="4" xfId="0" applyFill="1" applyBorder="1"/>
    <xf numFmtId="0" fontId="0" fillId="3" borderId="0" xfId="0" applyFill="1" applyAlignment="1">
      <alignment horizontal="left"/>
    </xf>
    <xf numFmtId="0" fontId="0" fillId="5" borderId="1" xfId="0" applyFill="1" applyBorder="1" applyAlignment="1">
      <alignment horizontal="center" wrapText="1"/>
    </xf>
    <xf numFmtId="0" fontId="0" fillId="3" borderId="0" xfId="0" applyFill="1" applyAlignment="1">
      <alignment horizontal="center" wrapText="1"/>
    </xf>
    <xf numFmtId="0" fontId="0" fillId="3" borderId="6" xfId="0" applyFill="1" applyBorder="1"/>
    <xf numFmtId="0" fontId="0" fillId="3" borderId="7" xfId="0" applyFill="1" applyBorder="1"/>
    <xf numFmtId="0" fontId="0" fillId="3" borderId="8" xfId="0" applyFill="1" applyBorder="1"/>
    <xf numFmtId="0" fontId="0" fillId="3" borderId="5" xfId="0" applyFill="1" applyBorder="1"/>
    <xf numFmtId="0" fontId="0" fillId="3" borderId="6" xfId="0" applyFill="1" applyBorder="1" applyAlignment="1">
      <alignment horizontal="center"/>
    </xf>
    <xf numFmtId="0" fontId="0" fillId="3" borderId="7" xfId="0" applyFill="1" applyBorder="1" applyAlignment="1">
      <alignment horizontal="center"/>
    </xf>
    <xf numFmtId="0" fontId="0" fillId="4" borderId="0" xfId="0" applyFill="1"/>
    <xf numFmtId="0" fontId="6" fillId="4" borderId="5" xfId="0" applyFont="1" applyFill="1" applyBorder="1"/>
    <xf numFmtId="0" fontId="0" fillId="4" borderId="5" xfId="0" applyFill="1" applyBorder="1"/>
    <xf numFmtId="0" fontId="6" fillId="4" borderId="0" xfId="0" applyFont="1" applyFill="1"/>
    <xf numFmtId="0" fontId="0" fillId="4" borderId="13" xfId="0" applyFill="1" applyBorder="1"/>
    <xf numFmtId="0" fontId="0" fillId="3" borderId="13" xfId="0" applyFill="1" applyBorder="1"/>
    <xf numFmtId="0" fontId="0" fillId="3" borderId="0" xfId="0" applyFill="1" applyAlignment="1">
      <alignment vertical="center"/>
    </xf>
    <xf numFmtId="0" fontId="0" fillId="3" borderId="1" xfId="0" quotePrefix="1" applyFill="1" applyBorder="1"/>
    <xf numFmtId="49" fontId="0" fillId="3" borderId="1" xfId="0" quotePrefix="1" applyNumberFormat="1" applyFill="1" applyBorder="1"/>
    <xf numFmtId="170" fontId="0" fillId="0" borderId="0" xfId="0" applyNumberFormat="1"/>
    <xf numFmtId="170" fontId="0" fillId="0" borderId="0" xfId="1" applyNumberFormat="1" applyFont="1"/>
    <xf numFmtId="0" fontId="0" fillId="3" borderId="1" xfId="0" applyFill="1" applyBorder="1" applyAlignment="1">
      <alignment horizontal="center"/>
    </xf>
    <xf numFmtId="0" fontId="0" fillId="3" borderId="16" xfId="0" applyFill="1" applyBorder="1"/>
    <xf numFmtId="0" fontId="15" fillId="3" borderId="0" xfId="0" applyFont="1" applyFill="1"/>
    <xf numFmtId="0" fontId="0" fillId="0" borderId="0" xfId="0" applyAlignment="1">
      <alignment horizontal="center"/>
    </xf>
    <xf numFmtId="0" fontId="0" fillId="0" borderId="1" xfId="0" applyBorder="1" applyAlignment="1">
      <alignment horizontal="center" vertical="center" wrapText="1"/>
    </xf>
    <xf numFmtId="0" fontId="0" fillId="3" borderId="2" xfId="0" applyFill="1" applyBorder="1" applyAlignment="1">
      <alignment horizontal="center" vertical="center" wrapText="1"/>
    </xf>
    <xf numFmtId="0" fontId="0" fillId="0" borderId="3" xfId="0" applyBorder="1"/>
    <xf numFmtId="0" fontId="16" fillId="6" borderId="1" xfId="0" applyFont="1" applyFill="1" applyBorder="1" applyAlignment="1">
      <alignment horizontal="center"/>
    </xf>
    <xf numFmtId="0" fontId="16" fillId="6" borderId="1" xfId="0" applyFont="1" applyFill="1" applyBorder="1" applyAlignment="1">
      <alignment horizontal="center" wrapText="1"/>
    </xf>
    <xf numFmtId="49" fontId="0" fillId="0" borderId="0" xfId="0" applyNumberFormat="1"/>
    <xf numFmtId="0" fontId="0" fillId="3" borderId="3" xfId="0" applyFill="1" applyBorder="1" applyAlignment="1">
      <alignment horizontal="center" vertical="center" wrapText="1"/>
    </xf>
    <xf numFmtId="0" fontId="0" fillId="0" borderId="1" xfId="0" applyBorder="1" applyAlignment="1">
      <alignment horizontal="left" vertical="center"/>
    </xf>
    <xf numFmtId="0" fontId="0" fillId="0" borderId="3" xfId="0" applyBorder="1" applyAlignment="1">
      <alignment horizontal="left" vertical="center"/>
    </xf>
    <xf numFmtId="0" fontId="0" fillId="0" borderId="1" xfId="0" applyBorder="1" applyAlignment="1">
      <alignment horizontal="center" vertical="center"/>
    </xf>
    <xf numFmtId="0" fontId="0" fillId="0" borderId="3" xfId="0" applyBorder="1" applyAlignment="1">
      <alignment horizontal="center" vertical="center"/>
    </xf>
    <xf numFmtId="2" fontId="0" fillId="3" borderId="1" xfId="0" applyNumberFormat="1" applyFill="1" applyBorder="1" applyAlignment="1">
      <alignment vertical="center"/>
    </xf>
    <xf numFmtId="2" fontId="0" fillId="3" borderId="17" xfId="0" applyNumberFormat="1" applyFill="1" applyBorder="1" applyAlignment="1">
      <alignment vertical="center"/>
    </xf>
    <xf numFmtId="2" fontId="0" fillId="0" borderId="1" xfId="1" applyNumberFormat="1" applyFont="1" applyBorder="1" applyAlignment="1">
      <alignment horizontal="center" vertical="center" wrapText="1"/>
    </xf>
    <xf numFmtId="1" fontId="0" fillId="0" borderId="1" xfId="1" applyNumberFormat="1" applyFont="1" applyBorder="1" applyAlignment="1">
      <alignment horizontal="center" vertical="center" wrapText="1"/>
    </xf>
    <xf numFmtId="1" fontId="0" fillId="0" borderId="3" xfId="0" applyNumberFormat="1" applyBorder="1" applyAlignment="1">
      <alignment horizontal="center" vertical="center"/>
    </xf>
    <xf numFmtId="1" fontId="0" fillId="0" borderId="1" xfId="0" applyNumberFormat="1" applyBorder="1" applyAlignment="1">
      <alignment horizontal="center" vertical="center"/>
    </xf>
    <xf numFmtId="0" fontId="17" fillId="0" borderId="1" xfId="0" applyFont="1" applyBorder="1" applyAlignment="1">
      <alignment horizontal="left" vertical="top"/>
    </xf>
    <xf numFmtId="0" fontId="18" fillId="0" borderId="1" xfId="0" applyFont="1" applyBorder="1" applyAlignment="1">
      <alignment horizontal="left" vertical="top"/>
    </xf>
    <xf numFmtId="0" fontId="3" fillId="0" borderId="1" xfId="0" applyFont="1" applyBorder="1"/>
    <xf numFmtId="49" fontId="0" fillId="0" borderId="1" xfId="0" applyNumberFormat="1" applyBorder="1"/>
    <xf numFmtId="0" fontId="19" fillId="0" borderId="1" xfId="0" applyFont="1" applyBorder="1"/>
    <xf numFmtId="0" fontId="18" fillId="0" borderId="1" xfId="0" applyFont="1" applyBorder="1" applyAlignment="1">
      <alignment vertical="top"/>
    </xf>
    <xf numFmtId="49" fontId="3" fillId="0" borderId="1" xfId="0" applyNumberFormat="1" applyFont="1" applyBorder="1"/>
    <xf numFmtId="49" fontId="0" fillId="0" borderId="1" xfId="0" quotePrefix="1" applyNumberFormat="1" applyBorder="1"/>
    <xf numFmtId="0" fontId="6" fillId="0" borderId="0" xfId="0" applyFont="1"/>
    <xf numFmtId="0" fontId="0" fillId="0" borderId="0" xfId="0" applyAlignment="1" applyProtection="1">
      <alignment horizontal="left"/>
      <protection locked="0"/>
    </xf>
    <xf numFmtId="0" fontId="15" fillId="0" borderId="0" xfId="0" applyFont="1"/>
    <xf numFmtId="0" fontId="0" fillId="0" borderId="0" xfId="0" quotePrefix="1"/>
    <xf numFmtId="0" fontId="0" fillId="3" borderId="2"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2" fontId="0" fillId="3" borderId="1" xfId="0" applyNumberFormat="1" applyFill="1" applyBorder="1" applyAlignment="1">
      <alignment horizontal="center" vertical="center"/>
    </xf>
    <xf numFmtId="2" fontId="0" fillId="3" borderId="6" xfId="0" applyNumberFormat="1" applyFill="1" applyBorder="1" applyAlignment="1">
      <alignment horizontal="center" vertical="center"/>
    </xf>
    <xf numFmtId="0" fontId="13" fillId="4" borderId="0" xfId="0" applyFont="1" applyFill="1" applyAlignment="1">
      <alignment horizontal="justify" vertical="top" wrapText="1"/>
    </xf>
    <xf numFmtId="0" fontId="14" fillId="4" borderId="0" xfId="0" applyFont="1" applyFill="1" applyAlignment="1">
      <alignment horizontal="justify" vertical="top" wrapText="1"/>
    </xf>
    <xf numFmtId="0" fontId="20" fillId="9" borderId="14" xfId="0" applyFont="1" applyFill="1" applyBorder="1" applyAlignment="1" applyProtection="1">
      <alignment horizontal="left"/>
      <protection locked="0"/>
    </xf>
    <xf numFmtId="0" fontId="20" fillId="9" borderId="5" xfId="0" applyFont="1" applyFill="1" applyBorder="1" applyAlignment="1" applyProtection="1">
      <alignment horizontal="left"/>
      <protection locked="0"/>
    </xf>
    <xf numFmtId="0" fontId="20" fillId="9" borderId="15" xfId="0" applyFont="1" applyFill="1" applyBorder="1" applyAlignment="1" applyProtection="1">
      <alignment horizontal="left"/>
      <protection locked="0"/>
    </xf>
    <xf numFmtId="0" fontId="0" fillId="3" borderId="6"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9" borderId="2" xfId="0" applyFill="1" applyBorder="1" applyAlignment="1" applyProtection="1">
      <alignment horizontal="left"/>
      <protection locked="0"/>
    </xf>
    <xf numFmtId="0" fontId="0" fillId="9" borderId="4" xfId="0" applyFill="1" applyBorder="1" applyAlignment="1" applyProtection="1">
      <alignment horizontal="left"/>
      <protection locked="0"/>
    </xf>
    <xf numFmtId="0" fontId="0" fillId="3" borderId="1" xfId="0" applyFill="1" applyBorder="1" applyAlignment="1">
      <alignment horizontal="center" vertical="center" wrapText="1"/>
    </xf>
    <xf numFmtId="0" fontId="5" fillId="6" borderId="0" xfId="0" applyFont="1" applyFill="1" applyAlignment="1">
      <alignment horizontal="center" vertical="center"/>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2" fontId="0" fillId="3" borderId="6" xfId="0" applyNumberFormat="1" applyFill="1" applyBorder="1" applyAlignment="1">
      <alignment horizontal="center" vertical="center" wrapText="1"/>
    </xf>
    <xf numFmtId="2" fontId="0" fillId="3" borderId="7" xfId="0" applyNumberFormat="1" applyFill="1" applyBorder="1" applyAlignment="1">
      <alignment horizontal="center" vertical="center" wrapText="1"/>
    </xf>
    <xf numFmtId="2" fontId="0" fillId="3" borderId="8" xfId="0" applyNumberFormat="1" applyFill="1" applyBorder="1" applyAlignment="1">
      <alignment horizontal="center" vertical="center" wrapText="1"/>
    </xf>
    <xf numFmtId="0" fontId="0" fillId="0" borderId="1" xfId="0" applyBorder="1" applyAlignment="1">
      <alignment horizontal="center" vertical="center" wrapText="1"/>
    </xf>
    <xf numFmtId="1" fontId="0" fillId="3" borderId="6" xfId="0" applyNumberFormat="1" applyFill="1" applyBorder="1" applyAlignment="1">
      <alignment horizontal="center" vertical="center"/>
    </xf>
    <xf numFmtId="1" fontId="0" fillId="3" borderId="8" xfId="0" applyNumberFormat="1" applyFill="1" applyBorder="1" applyAlignment="1">
      <alignment horizontal="center" vertical="center"/>
    </xf>
    <xf numFmtId="1" fontId="0" fillId="0" borderId="6" xfId="0" applyNumberFormat="1" applyBorder="1" applyAlignment="1">
      <alignment horizontal="center" vertical="center"/>
    </xf>
    <xf numFmtId="1" fontId="0" fillId="0" borderId="8" xfId="0" applyNumberFormat="1"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1" xfId="0" applyFill="1" applyBorder="1"/>
    <xf numFmtId="0" fontId="0" fillId="0" borderId="0" xfId="0" applyFill="1" applyBorder="1"/>
    <xf numFmtId="0" fontId="18" fillId="0" borderId="0" xfId="0" applyFont="1" applyFill="1" applyBorder="1" applyAlignment="1">
      <alignment horizontal="left" vertical="top"/>
    </xf>
    <xf numFmtId="0" fontId="3" fillId="0" borderId="0" xfId="0" applyFont="1" applyFill="1" applyBorder="1"/>
    <xf numFmtId="0" fontId="0" fillId="0" borderId="0" xfId="0" quotePrefix="1" applyFill="1" applyBorder="1"/>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6</xdr:col>
      <xdr:colOff>119060</xdr:colOff>
      <xdr:row>2</xdr:row>
      <xdr:rowOff>11906</xdr:rowOff>
    </xdr:from>
    <xdr:to>
      <xdr:col>6</xdr:col>
      <xdr:colOff>1488279</xdr:colOff>
      <xdr:row>3</xdr:row>
      <xdr:rowOff>35719</xdr:rowOff>
    </xdr:to>
    <xdr:sp macro="" textlink="">
      <xdr:nvSpPr>
        <xdr:cNvPr id="2" name="Arrow: Left 1">
          <a:extLst>
            <a:ext uri="{FF2B5EF4-FFF2-40B4-BE49-F238E27FC236}">
              <a16:creationId xmlns:a16="http://schemas.microsoft.com/office/drawing/2014/main" id="{4F05E81C-D5D3-CF73-A50C-8084F311B4CC}"/>
            </a:ext>
          </a:extLst>
        </xdr:cNvPr>
        <xdr:cNvSpPr/>
      </xdr:nvSpPr>
      <xdr:spPr>
        <a:xfrm>
          <a:off x="4726779" y="750094"/>
          <a:ext cx="1369219" cy="321469"/>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119063</xdr:colOff>
      <xdr:row>7</xdr:row>
      <xdr:rowOff>23813</xdr:rowOff>
    </xdr:from>
    <xdr:to>
      <xdr:col>6</xdr:col>
      <xdr:colOff>1488282</xdr:colOff>
      <xdr:row>8</xdr:row>
      <xdr:rowOff>47625</xdr:rowOff>
    </xdr:to>
    <xdr:sp macro="" textlink="">
      <xdr:nvSpPr>
        <xdr:cNvPr id="5" name="Arrow: Left 4">
          <a:extLst>
            <a:ext uri="{FF2B5EF4-FFF2-40B4-BE49-F238E27FC236}">
              <a16:creationId xmlns:a16="http://schemas.microsoft.com/office/drawing/2014/main" id="{4BE7FBDA-5ADB-4E95-AECB-4D2B77D950C2}"/>
            </a:ext>
          </a:extLst>
        </xdr:cNvPr>
        <xdr:cNvSpPr/>
      </xdr:nvSpPr>
      <xdr:spPr>
        <a:xfrm>
          <a:off x="4726782" y="940594"/>
          <a:ext cx="1369219" cy="285750"/>
        </a:xfrm>
        <a:prstGeom prst="lef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57149</xdr:colOff>
      <xdr:row>10</xdr:row>
      <xdr:rowOff>76200</xdr:rowOff>
    </xdr:from>
    <xdr:to>
      <xdr:col>3</xdr:col>
      <xdr:colOff>5648324</xdr:colOff>
      <xdr:row>10</xdr:row>
      <xdr:rowOff>514290</xdr:rowOff>
    </xdr:to>
    <xdr:pic>
      <xdr:nvPicPr>
        <xdr:cNvPr id="5" name="Picture 4">
          <a:extLst>
            <a:ext uri="{FF2B5EF4-FFF2-40B4-BE49-F238E27FC236}">
              <a16:creationId xmlns:a16="http://schemas.microsoft.com/office/drawing/2014/main" id="{C4542946-F94C-44F9-AED1-D14267641889}"/>
            </a:ext>
          </a:extLst>
        </xdr:cNvPr>
        <xdr:cNvPicPr>
          <a:picLocks noChangeAspect="1"/>
        </xdr:cNvPicPr>
      </xdr:nvPicPr>
      <xdr:blipFill>
        <a:blip xmlns:r="http://schemas.openxmlformats.org/officeDocument/2006/relationships" r:embed="rId1"/>
        <a:stretch>
          <a:fillRect/>
        </a:stretch>
      </xdr:blipFill>
      <xdr:spPr>
        <a:xfrm>
          <a:off x="2657474" y="8696325"/>
          <a:ext cx="5591175" cy="438090"/>
        </a:xfrm>
        <a:prstGeom prst="rect">
          <a:avLst/>
        </a:prstGeom>
      </xdr:spPr>
    </xdr:pic>
    <xdr:clientData/>
  </xdr:twoCellAnchor>
  <xdr:twoCellAnchor editAs="oneCell">
    <xdr:from>
      <xdr:col>3</xdr:col>
      <xdr:colOff>38101</xdr:colOff>
      <xdr:row>15</xdr:row>
      <xdr:rowOff>19051</xdr:rowOff>
    </xdr:from>
    <xdr:to>
      <xdr:col>3</xdr:col>
      <xdr:colOff>5991225</xdr:colOff>
      <xdr:row>15</xdr:row>
      <xdr:rowOff>533401</xdr:rowOff>
    </xdr:to>
    <xdr:pic>
      <xdr:nvPicPr>
        <xdr:cNvPr id="7" name="Picture 6">
          <a:extLst>
            <a:ext uri="{FF2B5EF4-FFF2-40B4-BE49-F238E27FC236}">
              <a16:creationId xmlns:a16="http://schemas.microsoft.com/office/drawing/2014/main" id="{5894EBE3-087B-49AE-A1E9-F77C867A0BDF}"/>
            </a:ext>
          </a:extLst>
        </xdr:cNvPr>
        <xdr:cNvPicPr>
          <a:picLocks noChangeAspect="1"/>
        </xdr:cNvPicPr>
      </xdr:nvPicPr>
      <xdr:blipFill>
        <a:blip xmlns:r="http://schemas.openxmlformats.org/officeDocument/2006/relationships" r:embed="rId2"/>
        <a:stretch>
          <a:fillRect/>
        </a:stretch>
      </xdr:blipFill>
      <xdr:spPr>
        <a:xfrm>
          <a:off x="2638426" y="11353801"/>
          <a:ext cx="5953124" cy="514350"/>
        </a:xfrm>
        <a:prstGeom prst="rect">
          <a:avLst/>
        </a:prstGeom>
      </xdr:spPr>
    </xdr:pic>
    <xdr:clientData/>
  </xdr:twoCellAnchor>
  <xdr:twoCellAnchor editAs="oneCell">
    <xdr:from>
      <xdr:col>3</xdr:col>
      <xdr:colOff>9525</xdr:colOff>
      <xdr:row>11</xdr:row>
      <xdr:rowOff>28575</xdr:rowOff>
    </xdr:from>
    <xdr:to>
      <xdr:col>3</xdr:col>
      <xdr:colOff>5953125</xdr:colOff>
      <xdr:row>11</xdr:row>
      <xdr:rowOff>533337</xdr:rowOff>
    </xdr:to>
    <xdr:pic>
      <xdr:nvPicPr>
        <xdr:cNvPr id="9" name="Picture 8">
          <a:extLst>
            <a:ext uri="{FF2B5EF4-FFF2-40B4-BE49-F238E27FC236}">
              <a16:creationId xmlns:a16="http://schemas.microsoft.com/office/drawing/2014/main" id="{30EDAE10-C14B-45E1-81A4-0492E2616C29}"/>
            </a:ext>
          </a:extLst>
        </xdr:cNvPr>
        <xdr:cNvPicPr>
          <a:picLocks noChangeAspect="1"/>
        </xdr:cNvPicPr>
      </xdr:nvPicPr>
      <xdr:blipFill>
        <a:blip xmlns:r="http://schemas.openxmlformats.org/officeDocument/2006/relationships" r:embed="rId3"/>
        <a:stretch>
          <a:fillRect/>
        </a:stretch>
      </xdr:blipFill>
      <xdr:spPr>
        <a:xfrm>
          <a:off x="2609850" y="9191625"/>
          <a:ext cx="5943600" cy="504762"/>
        </a:xfrm>
        <a:prstGeom prst="rect">
          <a:avLst/>
        </a:prstGeom>
      </xdr:spPr>
    </xdr:pic>
    <xdr:clientData/>
  </xdr:twoCellAnchor>
  <xdr:twoCellAnchor editAs="oneCell">
    <xdr:from>
      <xdr:col>1</xdr:col>
      <xdr:colOff>171450</xdr:colOff>
      <xdr:row>1</xdr:row>
      <xdr:rowOff>114300</xdr:rowOff>
    </xdr:from>
    <xdr:to>
      <xdr:col>3</xdr:col>
      <xdr:colOff>4010025</xdr:colOff>
      <xdr:row>3</xdr:row>
      <xdr:rowOff>190443</xdr:rowOff>
    </xdr:to>
    <xdr:pic>
      <xdr:nvPicPr>
        <xdr:cNvPr id="10" name="Picture 9">
          <a:extLst>
            <a:ext uri="{FF2B5EF4-FFF2-40B4-BE49-F238E27FC236}">
              <a16:creationId xmlns:a16="http://schemas.microsoft.com/office/drawing/2014/main" id="{024F6FCA-1CCD-46AC-907C-9D2C085048DC}"/>
            </a:ext>
          </a:extLst>
        </xdr:cNvPr>
        <xdr:cNvPicPr>
          <a:picLocks noChangeAspect="1"/>
        </xdr:cNvPicPr>
      </xdr:nvPicPr>
      <xdr:blipFill>
        <a:blip xmlns:r="http://schemas.openxmlformats.org/officeDocument/2006/relationships" r:embed="rId4"/>
        <a:stretch>
          <a:fillRect/>
        </a:stretch>
      </xdr:blipFill>
      <xdr:spPr>
        <a:xfrm>
          <a:off x="781050" y="5257800"/>
          <a:ext cx="5829300" cy="457143"/>
        </a:xfrm>
        <a:prstGeom prst="rect">
          <a:avLst/>
        </a:prstGeom>
      </xdr:spPr>
    </xdr:pic>
    <xdr:clientData/>
  </xdr:twoCellAnchor>
  <xdr:twoCellAnchor editAs="oneCell">
    <xdr:from>
      <xdr:col>3</xdr:col>
      <xdr:colOff>28574</xdr:colOff>
      <xdr:row>20</xdr:row>
      <xdr:rowOff>47625</xdr:rowOff>
    </xdr:from>
    <xdr:to>
      <xdr:col>3</xdr:col>
      <xdr:colOff>5943599</xdr:colOff>
      <xdr:row>20</xdr:row>
      <xdr:rowOff>523815</xdr:rowOff>
    </xdr:to>
    <xdr:pic>
      <xdr:nvPicPr>
        <xdr:cNvPr id="11" name="Picture 10">
          <a:extLst>
            <a:ext uri="{FF2B5EF4-FFF2-40B4-BE49-F238E27FC236}">
              <a16:creationId xmlns:a16="http://schemas.microsoft.com/office/drawing/2014/main" id="{379A4956-F3E1-4B60-8A3E-6A4DAC8EC3F2}"/>
            </a:ext>
          </a:extLst>
        </xdr:cNvPr>
        <xdr:cNvPicPr>
          <a:picLocks noChangeAspect="1"/>
        </xdr:cNvPicPr>
      </xdr:nvPicPr>
      <xdr:blipFill>
        <a:blip xmlns:r="http://schemas.openxmlformats.org/officeDocument/2006/relationships" r:embed="rId5"/>
        <a:stretch>
          <a:fillRect/>
        </a:stretch>
      </xdr:blipFill>
      <xdr:spPr>
        <a:xfrm>
          <a:off x="2628899" y="14097000"/>
          <a:ext cx="5915025" cy="476190"/>
        </a:xfrm>
        <a:prstGeom prst="rect">
          <a:avLst/>
        </a:prstGeom>
      </xdr:spPr>
    </xdr:pic>
    <xdr:clientData/>
  </xdr:twoCellAnchor>
  <xdr:twoCellAnchor editAs="oneCell">
    <xdr:from>
      <xdr:col>3</xdr:col>
      <xdr:colOff>28575</xdr:colOff>
      <xdr:row>19</xdr:row>
      <xdr:rowOff>28575</xdr:rowOff>
    </xdr:from>
    <xdr:to>
      <xdr:col>3</xdr:col>
      <xdr:colOff>5972175</xdr:colOff>
      <xdr:row>19</xdr:row>
      <xdr:rowOff>533337</xdr:rowOff>
    </xdr:to>
    <xdr:pic>
      <xdr:nvPicPr>
        <xdr:cNvPr id="12" name="Picture 11">
          <a:extLst>
            <a:ext uri="{FF2B5EF4-FFF2-40B4-BE49-F238E27FC236}">
              <a16:creationId xmlns:a16="http://schemas.microsoft.com/office/drawing/2014/main" id="{F42EDEDE-C97A-4EE8-A719-DC2FE7651643}"/>
            </a:ext>
          </a:extLst>
        </xdr:cNvPr>
        <xdr:cNvPicPr>
          <a:picLocks noChangeAspect="1"/>
        </xdr:cNvPicPr>
      </xdr:nvPicPr>
      <xdr:blipFill>
        <a:blip xmlns:r="http://schemas.openxmlformats.org/officeDocument/2006/relationships" r:embed="rId6"/>
        <a:stretch>
          <a:fillRect/>
        </a:stretch>
      </xdr:blipFill>
      <xdr:spPr>
        <a:xfrm>
          <a:off x="2628900" y="13535025"/>
          <a:ext cx="5943600" cy="504762"/>
        </a:xfrm>
        <a:prstGeom prst="rect">
          <a:avLst/>
        </a:prstGeom>
      </xdr:spPr>
    </xdr:pic>
    <xdr:clientData/>
  </xdr:twoCellAnchor>
  <xdr:twoCellAnchor editAs="oneCell">
    <xdr:from>
      <xdr:col>3</xdr:col>
      <xdr:colOff>47625</xdr:colOff>
      <xdr:row>13</xdr:row>
      <xdr:rowOff>38101</xdr:rowOff>
    </xdr:from>
    <xdr:to>
      <xdr:col>3</xdr:col>
      <xdr:colOff>6010275</xdr:colOff>
      <xdr:row>13</xdr:row>
      <xdr:rowOff>514351</xdr:rowOff>
    </xdr:to>
    <xdr:pic>
      <xdr:nvPicPr>
        <xdr:cNvPr id="13" name="Picture 12">
          <a:extLst>
            <a:ext uri="{FF2B5EF4-FFF2-40B4-BE49-F238E27FC236}">
              <a16:creationId xmlns:a16="http://schemas.microsoft.com/office/drawing/2014/main" id="{4A815513-DB6B-490B-98D9-45625C8AAB2E}"/>
            </a:ext>
          </a:extLst>
        </xdr:cNvPr>
        <xdr:cNvPicPr>
          <a:picLocks noChangeAspect="1"/>
        </xdr:cNvPicPr>
      </xdr:nvPicPr>
      <xdr:blipFill>
        <a:blip xmlns:r="http://schemas.openxmlformats.org/officeDocument/2006/relationships" r:embed="rId7"/>
        <a:stretch>
          <a:fillRect/>
        </a:stretch>
      </xdr:blipFill>
      <xdr:spPr>
        <a:xfrm>
          <a:off x="2647950" y="10287001"/>
          <a:ext cx="5962650" cy="476250"/>
        </a:xfrm>
        <a:prstGeom prst="rect">
          <a:avLst/>
        </a:prstGeom>
      </xdr:spPr>
    </xdr:pic>
    <xdr:clientData/>
  </xdr:twoCellAnchor>
  <xdr:twoCellAnchor editAs="oneCell">
    <xdr:from>
      <xdr:col>3</xdr:col>
      <xdr:colOff>47625</xdr:colOff>
      <xdr:row>18</xdr:row>
      <xdr:rowOff>38100</xdr:rowOff>
    </xdr:from>
    <xdr:to>
      <xdr:col>3</xdr:col>
      <xdr:colOff>6029325</xdr:colOff>
      <xdr:row>18</xdr:row>
      <xdr:rowOff>533338</xdr:rowOff>
    </xdr:to>
    <xdr:pic>
      <xdr:nvPicPr>
        <xdr:cNvPr id="14" name="Picture 13">
          <a:extLst>
            <a:ext uri="{FF2B5EF4-FFF2-40B4-BE49-F238E27FC236}">
              <a16:creationId xmlns:a16="http://schemas.microsoft.com/office/drawing/2014/main" id="{C5A06744-D7F5-43B7-9E20-3FEB0601567D}"/>
            </a:ext>
          </a:extLst>
        </xdr:cNvPr>
        <xdr:cNvPicPr>
          <a:picLocks noChangeAspect="1"/>
        </xdr:cNvPicPr>
      </xdr:nvPicPr>
      <xdr:blipFill>
        <a:blip xmlns:r="http://schemas.openxmlformats.org/officeDocument/2006/relationships" r:embed="rId8"/>
        <a:stretch>
          <a:fillRect/>
        </a:stretch>
      </xdr:blipFill>
      <xdr:spPr>
        <a:xfrm>
          <a:off x="2647950" y="13001625"/>
          <a:ext cx="5981700" cy="495238"/>
        </a:xfrm>
        <a:prstGeom prst="rect">
          <a:avLst/>
        </a:prstGeom>
      </xdr:spPr>
    </xdr:pic>
    <xdr:clientData/>
  </xdr:twoCellAnchor>
  <xdr:twoCellAnchor editAs="oneCell">
    <xdr:from>
      <xdr:col>3</xdr:col>
      <xdr:colOff>19051</xdr:colOff>
      <xdr:row>5</xdr:row>
      <xdr:rowOff>16791</xdr:rowOff>
    </xdr:from>
    <xdr:to>
      <xdr:col>3</xdr:col>
      <xdr:colOff>6000751</xdr:colOff>
      <xdr:row>5</xdr:row>
      <xdr:rowOff>523811</xdr:rowOff>
    </xdr:to>
    <xdr:pic>
      <xdr:nvPicPr>
        <xdr:cNvPr id="15" name="Picture 14">
          <a:extLst>
            <a:ext uri="{FF2B5EF4-FFF2-40B4-BE49-F238E27FC236}">
              <a16:creationId xmlns:a16="http://schemas.microsoft.com/office/drawing/2014/main" id="{8BD4D562-A1C4-496B-AED9-E395F3C806E9}"/>
            </a:ext>
          </a:extLst>
        </xdr:cNvPr>
        <xdr:cNvPicPr>
          <a:picLocks noChangeAspect="1"/>
        </xdr:cNvPicPr>
      </xdr:nvPicPr>
      <xdr:blipFill>
        <a:blip xmlns:r="http://schemas.openxmlformats.org/officeDocument/2006/relationships" r:embed="rId9"/>
        <a:stretch>
          <a:fillRect/>
        </a:stretch>
      </xdr:blipFill>
      <xdr:spPr>
        <a:xfrm>
          <a:off x="2619376" y="5922291"/>
          <a:ext cx="5981700" cy="507020"/>
        </a:xfrm>
        <a:prstGeom prst="rect">
          <a:avLst/>
        </a:prstGeom>
      </xdr:spPr>
    </xdr:pic>
    <xdr:clientData/>
  </xdr:twoCellAnchor>
  <xdr:twoCellAnchor editAs="oneCell">
    <xdr:from>
      <xdr:col>3</xdr:col>
      <xdr:colOff>38099</xdr:colOff>
      <xdr:row>6</xdr:row>
      <xdr:rowOff>19050</xdr:rowOff>
    </xdr:from>
    <xdr:to>
      <xdr:col>3</xdr:col>
      <xdr:colOff>6010274</xdr:colOff>
      <xdr:row>6</xdr:row>
      <xdr:rowOff>533336</xdr:rowOff>
    </xdr:to>
    <xdr:pic>
      <xdr:nvPicPr>
        <xdr:cNvPr id="16" name="Picture 15">
          <a:extLst>
            <a:ext uri="{FF2B5EF4-FFF2-40B4-BE49-F238E27FC236}">
              <a16:creationId xmlns:a16="http://schemas.microsoft.com/office/drawing/2014/main" id="{8D32F94B-E8D0-4916-9B9C-CF92D018E1E3}"/>
            </a:ext>
          </a:extLst>
        </xdr:cNvPr>
        <xdr:cNvPicPr>
          <a:picLocks noChangeAspect="1"/>
        </xdr:cNvPicPr>
      </xdr:nvPicPr>
      <xdr:blipFill>
        <a:blip xmlns:r="http://schemas.openxmlformats.org/officeDocument/2006/relationships" r:embed="rId10"/>
        <a:stretch>
          <a:fillRect/>
        </a:stretch>
      </xdr:blipFill>
      <xdr:spPr>
        <a:xfrm>
          <a:off x="2638424" y="6467475"/>
          <a:ext cx="5972175" cy="514286"/>
        </a:xfrm>
        <a:prstGeom prst="rect">
          <a:avLst/>
        </a:prstGeom>
      </xdr:spPr>
    </xdr:pic>
    <xdr:clientData/>
  </xdr:twoCellAnchor>
  <xdr:twoCellAnchor editAs="oneCell">
    <xdr:from>
      <xdr:col>3</xdr:col>
      <xdr:colOff>38100</xdr:colOff>
      <xdr:row>7</xdr:row>
      <xdr:rowOff>19050</xdr:rowOff>
    </xdr:from>
    <xdr:to>
      <xdr:col>3</xdr:col>
      <xdr:colOff>6010276</xdr:colOff>
      <xdr:row>7</xdr:row>
      <xdr:rowOff>523810</xdr:rowOff>
    </xdr:to>
    <xdr:pic>
      <xdr:nvPicPr>
        <xdr:cNvPr id="17" name="Picture 16">
          <a:extLst>
            <a:ext uri="{FF2B5EF4-FFF2-40B4-BE49-F238E27FC236}">
              <a16:creationId xmlns:a16="http://schemas.microsoft.com/office/drawing/2014/main" id="{CF1B9167-55A4-4B45-8010-76E8521E2C1E}"/>
            </a:ext>
          </a:extLst>
        </xdr:cNvPr>
        <xdr:cNvPicPr>
          <a:picLocks noChangeAspect="1"/>
        </xdr:cNvPicPr>
      </xdr:nvPicPr>
      <xdr:blipFill>
        <a:blip xmlns:r="http://schemas.openxmlformats.org/officeDocument/2006/relationships" r:embed="rId11"/>
        <a:stretch>
          <a:fillRect/>
        </a:stretch>
      </xdr:blipFill>
      <xdr:spPr>
        <a:xfrm>
          <a:off x="2638425" y="7010400"/>
          <a:ext cx="5972176" cy="504760"/>
        </a:xfrm>
        <a:prstGeom prst="rect">
          <a:avLst/>
        </a:prstGeom>
      </xdr:spPr>
    </xdr:pic>
    <xdr:clientData/>
  </xdr:twoCellAnchor>
  <xdr:twoCellAnchor editAs="oneCell">
    <xdr:from>
      <xdr:col>3</xdr:col>
      <xdr:colOff>28575</xdr:colOff>
      <xdr:row>8</xdr:row>
      <xdr:rowOff>38100</xdr:rowOff>
    </xdr:from>
    <xdr:to>
      <xdr:col>3</xdr:col>
      <xdr:colOff>6038850</xdr:colOff>
      <xdr:row>8</xdr:row>
      <xdr:rowOff>504826</xdr:rowOff>
    </xdr:to>
    <xdr:pic>
      <xdr:nvPicPr>
        <xdr:cNvPr id="18" name="Picture 17">
          <a:extLst>
            <a:ext uri="{FF2B5EF4-FFF2-40B4-BE49-F238E27FC236}">
              <a16:creationId xmlns:a16="http://schemas.microsoft.com/office/drawing/2014/main" id="{9F5224CD-7A42-4EDF-B970-5D4211566A5B}"/>
            </a:ext>
          </a:extLst>
        </xdr:cNvPr>
        <xdr:cNvPicPr>
          <a:picLocks noChangeAspect="1"/>
        </xdr:cNvPicPr>
      </xdr:nvPicPr>
      <xdr:blipFill>
        <a:blip xmlns:r="http://schemas.openxmlformats.org/officeDocument/2006/relationships" r:embed="rId12"/>
        <a:stretch>
          <a:fillRect/>
        </a:stretch>
      </xdr:blipFill>
      <xdr:spPr>
        <a:xfrm>
          <a:off x="2628900" y="7572375"/>
          <a:ext cx="6010275" cy="466726"/>
        </a:xfrm>
        <a:prstGeom prst="rect">
          <a:avLst/>
        </a:prstGeom>
      </xdr:spPr>
    </xdr:pic>
    <xdr:clientData/>
  </xdr:twoCellAnchor>
  <xdr:twoCellAnchor editAs="oneCell">
    <xdr:from>
      <xdr:col>3</xdr:col>
      <xdr:colOff>76200</xdr:colOff>
      <xdr:row>9</xdr:row>
      <xdr:rowOff>38100</xdr:rowOff>
    </xdr:from>
    <xdr:to>
      <xdr:col>3</xdr:col>
      <xdr:colOff>6019800</xdr:colOff>
      <xdr:row>9</xdr:row>
      <xdr:rowOff>504825</xdr:rowOff>
    </xdr:to>
    <xdr:pic>
      <xdr:nvPicPr>
        <xdr:cNvPr id="19" name="Picture 18">
          <a:extLst>
            <a:ext uri="{FF2B5EF4-FFF2-40B4-BE49-F238E27FC236}">
              <a16:creationId xmlns:a16="http://schemas.microsoft.com/office/drawing/2014/main" id="{9F7CCBA0-804E-4A55-86AB-907783FFE89F}"/>
            </a:ext>
          </a:extLst>
        </xdr:cNvPr>
        <xdr:cNvPicPr>
          <a:picLocks noChangeAspect="1"/>
        </xdr:cNvPicPr>
      </xdr:nvPicPr>
      <xdr:blipFill>
        <a:blip xmlns:r="http://schemas.openxmlformats.org/officeDocument/2006/relationships" r:embed="rId13"/>
        <a:stretch>
          <a:fillRect/>
        </a:stretch>
      </xdr:blipFill>
      <xdr:spPr>
        <a:xfrm>
          <a:off x="2676525" y="8115300"/>
          <a:ext cx="5943600" cy="466725"/>
        </a:xfrm>
        <a:prstGeom prst="rect">
          <a:avLst/>
        </a:prstGeom>
      </xdr:spPr>
    </xdr:pic>
    <xdr:clientData/>
  </xdr:twoCellAnchor>
  <xdr:twoCellAnchor editAs="oneCell">
    <xdr:from>
      <xdr:col>3</xdr:col>
      <xdr:colOff>66674</xdr:colOff>
      <xdr:row>16</xdr:row>
      <xdr:rowOff>38100</xdr:rowOff>
    </xdr:from>
    <xdr:to>
      <xdr:col>3</xdr:col>
      <xdr:colOff>5486399</xdr:colOff>
      <xdr:row>16</xdr:row>
      <xdr:rowOff>523875</xdr:rowOff>
    </xdr:to>
    <xdr:pic>
      <xdr:nvPicPr>
        <xdr:cNvPr id="20" name="Picture 19">
          <a:extLst>
            <a:ext uri="{FF2B5EF4-FFF2-40B4-BE49-F238E27FC236}">
              <a16:creationId xmlns:a16="http://schemas.microsoft.com/office/drawing/2014/main" id="{1BCD6682-CC9C-48CA-B7D9-84E87C21E7CB}"/>
            </a:ext>
          </a:extLst>
        </xdr:cNvPr>
        <xdr:cNvPicPr>
          <a:picLocks noChangeAspect="1"/>
        </xdr:cNvPicPr>
      </xdr:nvPicPr>
      <xdr:blipFill>
        <a:blip xmlns:r="http://schemas.openxmlformats.org/officeDocument/2006/relationships" r:embed="rId14"/>
        <a:stretch>
          <a:fillRect/>
        </a:stretch>
      </xdr:blipFill>
      <xdr:spPr>
        <a:xfrm>
          <a:off x="2666999" y="11915775"/>
          <a:ext cx="5419725" cy="485775"/>
        </a:xfrm>
        <a:prstGeom prst="rect">
          <a:avLst/>
        </a:prstGeom>
      </xdr:spPr>
    </xdr:pic>
    <xdr:clientData/>
  </xdr:twoCellAnchor>
  <xdr:twoCellAnchor editAs="oneCell">
    <xdr:from>
      <xdr:col>3</xdr:col>
      <xdr:colOff>66675</xdr:colOff>
      <xdr:row>14</xdr:row>
      <xdr:rowOff>66674</xdr:rowOff>
    </xdr:from>
    <xdr:to>
      <xdr:col>3</xdr:col>
      <xdr:colOff>5800725</xdr:colOff>
      <xdr:row>14</xdr:row>
      <xdr:rowOff>523809</xdr:rowOff>
    </xdr:to>
    <xdr:pic>
      <xdr:nvPicPr>
        <xdr:cNvPr id="21" name="Picture 20">
          <a:extLst>
            <a:ext uri="{FF2B5EF4-FFF2-40B4-BE49-F238E27FC236}">
              <a16:creationId xmlns:a16="http://schemas.microsoft.com/office/drawing/2014/main" id="{8DCA1FB3-9B34-4746-B6F0-50E3B0BBCA1D}"/>
            </a:ext>
          </a:extLst>
        </xdr:cNvPr>
        <xdr:cNvPicPr>
          <a:picLocks noChangeAspect="1"/>
        </xdr:cNvPicPr>
      </xdr:nvPicPr>
      <xdr:blipFill>
        <a:blip xmlns:r="http://schemas.openxmlformats.org/officeDocument/2006/relationships" r:embed="rId15"/>
        <a:stretch>
          <a:fillRect/>
        </a:stretch>
      </xdr:blipFill>
      <xdr:spPr>
        <a:xfrm>
          <a:off x="2667000" y="10858499"/>
          <a:ext cx="5734050" cy="457135"/>
        </a:xfrm>
        <a:prstGeom prst="rect">
          <a:avLst/>
        </a:prstGeom>
      </xdr:spPr>
    </xdr:pic>
    <xdr:clientData/>
  </xdr:twoCellAnchor>
  <xdr:twoCellAnchor editAs="oneCell">
    <xdr:from>
      <xdr:col>3</xdr:col>
      <xdr:colOff>28575</xdr:colOff>
      <xdr:row>12</xdr:row>
      <xdr:rowOff>47625</xdr:rowOff>
    </xdr:from>
    <xdr:to>
      <xdr:col>3</xdr:col>
      <xdr:colOff>6010274</xdr:colOff>
      <xdr:row>12</xdr:row>
      <xdr:rowOff>533333</xdr:rowOff>
    </xdr:to>
    <xdr:pic>
      <xdr:nvPicPr>
        <xdr:cNvPr id="23" name="Picture 22">
          <a:extLst>
            <a:ext uri="{FF2B5EF4-FFF2-40B4-BE49-F238E27FC236}">
              <a16:creationId xmlns:a16="http://schemas.microsoft.com/office/drawing/2014/main" id="{93E6B51A-8353-4738-B794-0D6019F0BA9D}"/>
            </a:ext>
          </a:extLst>
        </xdr:cNvPr>
        <xdr:cNvPicPr>
          <a:picLocks noChangeAspect="1"/>
        </xdr:cNvPicPr>
      </xdr:nvPicPr>
      <xdr:blipFill>
        <a:blip xmlns:r="http://schemas.openxmlformats.org/officeDocument/2006/relationships" r:embed="rId16"/>
        <a:stretch>
          <a:fillRect/>
        </a:stretch>
      </xdr:blipFill>
      <xdr:spPr>
        <a:xfrm>
          <a:off x="2628900" y="9753600"/>
          <a:ext cx="5981699" cy="485708"/>
        </a:xfrm>
        <a:prstGeom prst="rect">
          <a:avLst/>
        </a:prstGeom>
      </xdr:spPr>
    </xdr:pic>
    <xdr:clientData/>
  </xdr:twoCellAnchor>
  <xdr:twoCellAnchor editAs="oneCell">
    <xdr:from>
      <xdr:col>3</xdr:col>
      <xdr:colOff>76200</xdr:colOff>
      <xdr:row>17</xdr:row>
      <xdr:rowOff>66674</xdr:rowOff>
    </xdr:from>
    <xdr:to>
      <xdr:col>3</xdr:col>
      <xdr:colOff>5962650</xdr:colOff>
      <xdr:row>18</xdr:row>
      <xdr:rowOff>0</xdr:rowOff>
    </xdr:to>
    <xdr:pic>
      <xdr:nvPicPr>
        <xdr:cNvPr id="24" name="Picture 23">
          <a:extLst>
            <a:ext uri="{FF2B5EF4-FFF2-40B4-BE49-F238E27FC236}">
              <a16:creationId xmlns:a16="http://schemas.microsoft.com/office/drawing/2014/main" id="{42BB52DD-3329-484C-9755-0E41175B8262}"/>
            </a:ext>
          </a:extLst>
        </xdr:cNvPr>
        <xdr:cNvPicPr>
          <a:picLocks noChangeAspect="1"/>
        </xdr:cNvPicPr>
      </xdr:nvPicPr>
      <xdr:blipFill>
        <a:blip xmlns:r="http://schemas.openxmlformats.org/officeDocument/2006/relationships" r:embed="rId17"/>
        <a:stretch>
          <a:fillRect/>
        </a:stretch>
      </xdr:blipFill>
      <xdr:spPr>
        <a:xfrm>
          <a:off x="2676525" y="12487274"/>
          <a:ext cx="5886450" cy="47625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7C775-64B0-4279-8E84-48A3E2287C8A}">
  <dimension ref="B1:DD12"/>
  <sheetViews>
    <sheetView showGridLines="0" workbookViewId="0">
      <pane xSplit="4" ySplit="1" topLeftCell="E2" activePane="bottomRight" state="frozen"/>
      <selection pane="topRight" activeCell="F1" sqref="F1"/>
      <selection pane="bottomLeft" activeCell="A2" sqref="A2"/>
      <selection pane="bottomRight" activeCell="G22" sqref="G22"/>
    </sheetView>
  </sheetViews>
  <sheetFormatPr defaultColWidth="16" defaultRowHeight="15" outlineLevelRow="1" x14ac:dyDescent="0.25"/>
  <cols>
    <col min="1" max="1" width="3.42578125" customWidth="1"/>
    <col min="2" max="2" width="34.28515625" customWidth="1"/>
    <col min="3" max="3" width="18.5703125" customWidth="1"/>
    <col min="4" max="4" width="21.140625" customWidth="1"/>
    <col min="5" max="8" width="18.7109375" customWidth="1"/>
    <col min="9" max="9" width="45.5703125" customWidth="1"/>
    <col min="10" max="108" width="26.28515625" customWidth="1"/>
  </cols>
  <sheetData>
    <row r="1" spans="2:108" s="95" customFormat="1" ht="78.75" x14ac:dyDescent="0.25">
      <c r="B1" s="99" t="s">
        <v>315</v>
      </c>
      <c r="C1" s="99" t="s">
        <v>320</v>
      </c>
      <c r="D1" s="100" t="s">
        <v>9</v>
      </c>
      <c r="E1" s="99" t="s">
        <v>316</v>
      </c>
      <c r="F1" s="100" t="s">
        <v>318</v>
      </c>
      <c r="G1" s="100" t="s">
        <v>323</v>
      </c>
      <c r="H1" s="100" t="s">
        <v>319</v>
      </c>
      <c r="I1" s="99" t="s">
        <v>331</v>
      </c>
      <c r="J1" s="100" t="s">
        <v>169</v>
      </c>
      <c r="K1" s="100" t="s">
        <v>171</v>
      </c>
      <c r="L1" s="100" t="s">
        <v>172</v>
      </c>
      <c r="M1" s="100" t="s">
        <v>173</v>
      </c>
      <c r="N1" s="100" t="s">
        <v>332</v>
      </c>
      <c r="O1" s="100" t="s">
        <v>174</v>
      </c>
      <c r="P1" s="100" t="s">
        <v>176</v>
      </c>
      <c r="Q1" s="100" t="s">
        <v>175</v>
      </c>
      <c r="R1" s="100" t="s">
        <v>177</v>
      </c>
      <c r="S1" s="100" t="s">
        <v>178</v>
      </c>
      <c r="T1" s="100" t="s">
        <v>179</v>
      </c>
      <c r="U1" s="100" t="s">
        <v>180</v>
      </c>
      <c r="V1" s="100" t="s">
        <v>333</v>
      </c>
      <c r="W1" s="100" t="s">
        <v>181</v>
      </c>
      <c r="X1" s="100" t="s">
        <v>334</v>
      </c>
      <c r="Y1" s="100" t="s">
        <v>335</v>
      </c>
      <c r="Z1" s="100" t="s">
        <v>336</v>
      </c>
      <c r="AA1" s="100" t="s">
        <v>337</v>
      </c>
      <c r="AB1" s="100" t="s">
        <v>338</v>
      </c>
      <c r="AC1" s="100" t="s">
        <v>339</v>
      </c>
      <c r="AD1" s="100" t="s">
        <v>340</v>
      </c>
      <c r="AE1" s="100" t="s">
        <v>183</v>
      </c>
      <c r="AF1" s="100" t="s">
        <v>182</v>
      </c>
      <c r="AG1" s="100" t="s">
        <v>341</v>
      </c>
      <c r="AH1" s="100" t="s">
        <v>342</v>
      </c>
      <c r="AI1" s="100" t="s">
        <v>184</v>
      </c>
      <c r="AJ1" s="100" t="s">
        <v>185</v>
      </c>
      <c r="AK1" s="100" t="s">
        <v>343</v>
      </c>
      <c r="AL1" s="100" t="s">
        <v>186</v>
      </c>
      <c r="AM1" s="100" t="s">
        <v>344</v>
      </c>
      <c r="AN1" s="100" t="s">
        <v>345</v>
      </c>
      <c r="AO1" s="100" t="s">
        <v>346</v>
      </c>
      <c r="AP1" s="100" t="s">
        <v>347</v>
      </c>
      <c r="AQ1" s="100" t="s">
        <v>348</v>
      </c>
      <c r="AR1" s="100" t="s">
        <v>187</v>
      </c>
      <c r="AS1" s="100" t="s">
        <v>349</v>
      </c>
      <c r="AT1" s="100" t="s">
        <v>189</v>
      </c>
      <c r="AU1" s="100" t="s">
        <v>188</v>
      </c>
      <c r="AV1" s="100" t="s">
        <v>190</v>
      </c>
      <c r="AW1" s="100" t="s">
        <v>350</v>
      </c>
      <c r="AX1" s="100" t="s">
        <v>351</v>
      </c>
      <c r="AY1" s="100" t="s">
        <v>352</v>
      </c>
      <c r="AZ1" s="100" t="s">
        <v>191</v>
      </c>
      <c r="BA1" s="100" t="s">
        <v>353</v>
      </c>
      <c r="BB1" s="100" t="s">
        <v>192</v>
      </c>
      <c r="BC1" s="100" t="s">
        <v>354</v>
      </c>
      <c r="BD1" s="100" t="s">
        <v>193</v>
      </c>
      <c r="BE1" s="100" t="s">
        <v>355</v>
      </c>
      <c r="BF1" s="100" t="s">
        <v>194</v>
      </c>
      <c r="BG1" s="100" t="s">
        <v>2</v>
      </c>
      <c r="BH1" s="100" t="s">
        <v>356</v>
      </c>
      <c r="BI1" s="100" t="s">
        <v>197</v>
      </c>
      <c r="BJ1" s="100" t="s">
        <v>198</v>
      </c>
      <c r="BK1" s="100" t="s">
        <v>199</v>
      </c>
      <c r="BL1" s="100" t="s">
        <v>214</v>
      </c>
      <c r="BM1" s="100" t="s">
        <v>212</v>
      </c>
      <c r="BN1" s="100" t="s">
        <v>213</v>
      </c>
      <c r="BO1" s="100" t="s">
        <v>151</v>
      </c>
      <c r="BP1" s="100" t="s">
        <v>273</v>
      </c>
      <c r="BQ1" s="100" t="s">
        <v>200</v>
      </c>
      <c r="BR1" s="100" t="s">
        <v>201</v>
      </c>
      <c r="BS1" s="100" t="s">
        <v>357</v>
      </c>
      <c r="BT1" s="100" t="s">
        <v>216</v>
      </c>
      <c r="BU1" s="100" t="s">
        <v>202</v>
      </c>
      <c r="BV1" s="100" t="s">
        <v>215</v>
      </c>
      <c r="BW1" s="100" t="s">
        <v>203</v>
      </c>
      <c r="BX1" s="100" t="s">
        <v>358</v>
      </c>
      <c r="BY1" s="100" t="s">
        <v>359</v>
      </c>
      <c r="BZ1" s="100" t="s">
        <v>360</v>
      </c>
      <c r="CA1" s="100" t="s">
        <v>361</v>
      </c>
      <c r="CB1" s="100" t="s">
        <v>205</v>
      </c>
      <c r="CC1" s="100" t="s">
        <v>206</v>
      </c>
      <c r="CD1" s="100" t="s">
        <v>204</v>
      </c>
      <c r="CE1" s="100" t="s">
        <v>362</v>
      </c>
      <c r="CF1" s="100" t="s">
        <v>363</v>
      </c>
      <c r="CG1" s="100" t="s">
        <v>364</v>
      </c>
      <c r="CH1" s="100" t="s">
        <v>365</v>
      </c>
      <c r="CI1" s="100" t="s">
        <v>366</v>
      </c>
      <c r="CJ1" s="100" t="s">
        <v>367</v>
      </c>
      <c r="CK1" s="100" t="s">
        <v>368</v>
      </c>
      <c r="CL1" s="100" t="s">
        <v>369</v>
      </c>
      <c r="CM1" s="100" t="s">
        <v>370</v>
      </c>
      <c r="CN1" s="100" t="s">
        <v>371</v>
      </c>
      <c r="CO1" s="100" t="s">
        <v>219</v>
      </c>
      <c r="CP1" s="100" t="s">
        <v>220</v>
      </c>
      <c r="CQ1" s="100" t="s">
        <v>218</v>
      </c>
      <c r="CR1" s="100" t="s">
        <v>372</v>
      </c>
      <c r="CS1" s="100" t="s">
        <v>373</v>
      </c>
      <c r="CT1" s="100" t="s">
        <v>195</v>
      </c>
      <c r="CU1" s="100" t="s">
        <v>374</v>
      </c>
      <c r="CV1" s="100" t="s">
        <v>375</v>
      </c>
      <c r="CW1" s="100" t="s">
        <v>217</v>
      </c>
      <c r="CX1" s="100" t="s">
        <v>208</v>
      </c>
      <c r="CY1" s="100" t="s">
        <v>207</v>
      </c>
      <c r="CZ1" s="100" t="s">
        <v>209</v>
      </c>
      <c r="DA1" s="100" t="s">
        <v>376</v>
      </c>
      <c r="DB1" s="100" t="s">
        <v>210</v>
      </c>
      <c r="DC1" s="100" t="s">
        <v>377</v>
      </c>
      <c r="DD1" s="100" t="s">
        <v>211</v>
      </c>
    </row>
    <row r="2" spans="2:108" ht="30" customHeight="1" x14ac:dyDescent="0.25">
      <c r="B2" s="147" t="s">
        <v>299</v>
      </c>
      <c r="C2" s="135" t="s">
        <v>16</v>
      </c>
      <c r="D2" s="135" t="s">
        <v>324</v>
      </c>
      <c r="E2" s="152">
        <v>1300</v>
      </c>
      <c r="F2" s="148">
        <f>IFERROR(_xlfn.MINIFS('INPATIENT RATE TABLE'!$I:$I,'INPATIENT RATE TABLE'!$C:$C,'STANDARD CHARGES'!$B$11),"")</f>
        <v>650</v>
      </c>
      <c r="G2" s="148">
        <f>IFERROR(_xlfn.MAXIFS('INPATIENT RATE TABLE'!$I$3:$I$503,'INPATIENT RATE TABLE'!$C$3:$C$503,B11),"")</f>
        <v>1095</v>
      </c>
      <c r="H2" s="148">
        <f>IFERROR(_xlfn.XLOOKUP('STANDARD CHARGES'!B11,'PRIVATE PAY TABLE'!C:C,'PRIVATE PAY TABLE'!D:D),0)</f>
        <v>800</v>
      </c>
      <c r="I2" s="103" t="s">
        <v>8</v>
      </c>
      <c r="J2" s="96" t="str">
        <f>IFERROR(_xlfn.XLOOKUP(J$10,'INPATIENT RATE TABLE'!$E:$E,'INPATIENT RATE TABLE'!$I:$I),"NOT CONTRACTED")</f>
        <v>NOT CONTRACTED</v>
      </c>
      <c r="K2" s="96" t="str">
        <f>IFERROR(_xlfn.XLOOKUP(K$10,'INPATIENT RATE TABLE'!$E:$E,'INPATIENT RATE TABLE'!$G:$G),"NOT CONTRACTED")</f>
        <v>CONTRACT RATE</v>
      </c>
      <c r="L2" s="96" t="str">
        <f>IFERROR(_xlfn.XLOOKUP(L$10,'INPATIENT RATE TABLE'!$E:$E,'INPATIENT RATE TABLE'!$G:$G),"NOT CONTRACTED")</f>
        <v>CONTRACT RATE</v>
      </c>
      <c r="M2" s="96" t="str">
        <f>IFERROR(_xlfn.XLOOKUP(M$10,'INPATIENT RATE TABLE'!$E:$E,'INPATIENT RATE TABLE'!$G:$G),"NOT CONTRACTED")</f>
        <v>NOT CONTRACTED</v>
      </c>
      <c r="N2" s="96" t="str">
        <f>IFERROR(_xlfn.XLOOKUP(N$10,'INPATIENT RATE TABLE'!$E:$E,'INPATIENT RATE TABLE'!$G:$G),"NOT CONTRACTED")</f>
        <v>NOT CONTRACTED</v>
      </c>
      <c r="O2" s="96" t="str">
        <f>IFERROR(_xlfn.XLOOKUP(O$10,'INPATIENT RATE TABLE'!$E:$E,'INPATIENT RATE TABLE'!$G:$G),"NOT CONTRACTED")</f>
        <v>NOT CONTRACTED</v>
      </c>
      <c r="P2" s="96" t="str">
        <f>IFERROR(_xlfn.XLOOKUP(P$10,'INPATIENT RATE TABLE'!$E:$E,'INPATIENT RATE TABLE'!$G:$G),"NOT CONTRACTED")</f>
        <v>NOT CONTRACTED</v>
      </c>
      <c r="Q2" s="96" t="str">
        <f>IFERROR(_xlfn.XLOOKUP(Q$10,'INPATIENT RATE TABLE'!$E:$E,'INPATIENT RATE TABLE'!$G:$G),"NOT CONTRACTED")</f>
        <v>NOT CONTRACTED</v>
      </c>
      <c r="R2" s="96" t="str">
        <f>IFERROR(_xlfn.XLOOKUP(R$10,'INPATIENT RATE TABLE'!$E:$E,'INPATIENT RATE TABLE'!$G:$G),"NOT CONTRACTED")</f>
        <v>NOT CONTRACTED</v>
      </c>
      <c r="S2" s="96" t="str">
        <f>IFERROR(_xlfn.XLOOKUP(S$10,'INPATIENT RATE TABLE'!$E:$E,'INPATIENT RATE TABLE'!$G:$G),"NOT CONTRACTED")</f>
        <v>NOT CONTRACTED</v>
      </c>
      <c r="T2" s="96" t="str">
        <f>IFERROR(_xlfn.XLOOKUP(T$10,'INPATIENT RATE TABLE'!$E:$E,'INPATIENT RATE TABLE'!$G:$G),"NOT CONTRACTED")</f>
        <v>NOT CONTRACTED</v>
      </c>
      <c r="U2" s="96" t="str">
        <f>IFERROR(_xlfn.XLOOKUP(U$10,'INPATIENT RATE TABLE'!$E:$E,'INPATIENT RATE TABLE'!$G:$G),"NOT CONTRACTED")</f>
        <v>NOT CONTRACTED</v>
      </c>
      <c r="V2" s="96" t="str">
        <f>IFERROR(_xlfn.XLOOKUP(V$10,'INPATIENT RATE TABLE'!$E:$E,'INPATIENT RATE TABLE'!$G:$G),"NOT CONTRACTED")</f>
        <v>NOT CONTRACTED</v>
      </c>
      <c r="W2" s="96" t="str">
        <f>IFERROR(_xlfn.XLOOKUP(W$10,'INPATIENT RATE TABLE'!$E:$E,'INPATIENT RATE TABLE'!$G:$G),"NOT CONTRACTED")</f>
        <v>NOT CONTRACTED</v>
      </c>
      <c r="X2" s="96" t="str">
        <f>IFERROR(_xlfn.XLOOKUP(X$10,'INPATIENT RATE TABLE'!$E:$E,'INPATIENT RATE TABLE'!$G:$G),"NOT CONTRACTED")</f>
        <v>NOT CONTRACTED</v>
      </c>
      <c r="Y2" s="96" t="str">
        <f>IFERROR(_xlfn.XLOOKUP(Y$10,'INPATIENT RATE TABLE'!$E:$E,'INPATIENT RATE TABLE'!$G:$G),"NOT CONTRACTED")</f>
        <v>NOT CONTRACTED</v>
      </c>
      <c r="Z2" s="96" t="str">
        <f>IFERROR(_xlfn.XLOOKUP(Z$10,'INPATIENT RATE TABLE'!$E:$E,'INPATIENT RATE TABLE'!$G:$G),"NOT CONTRACTED")</f>
        <v>NOT CONTRACTED</v>
      </c>
      <c r="AA2" s="96" t="str">
        <f>IFERROR(_xlfn.XLOOKUP(AA$10,'INPATIENT RATE TABLE'!$E:$E,'INPATIENT RATE TABLE'!$G:$G),"NOT CONTRACTED")</f>
        <v>NOT CONTRACTED</v>
      </c>
      <c r="AB2" s="96" t="str">
        <f>IFERROR(_xlfn.XLOOKUP(AB$10,'INPATIENT RATE TABLE'!$E:$E,'INPATIENT RATE TABLE'!$G:$G),"NOT CONTRACTED")</f>
        <v>NOT CONTRACTED</v>
      </c>
      <c r="AC2" s="96" t="str">
        <f>IFERROR(_xlfn.XLOOKUP(AC$10,'INPATIENT RATE TABLE'!$E:$E,'INPATIENT RATE TABLE'!$G:$G),"NOT CONTRACTED")</f>
        <v>NOT CONTRACTED</v>
      </c>
      <c r="AD2" s="96" t="str">
        <f>IFERROR(_xlfn.XLOOKUP(AD$10,'INPATIENT RATE TABLE'!$E:$E,'INPATIENT RATE TABLE'!$G:$G),"NOT CONTRACTED")</f>
        <v>NOT CONTRACTED</v>
      </c>
      <c r="AE2" s="96" t="str">
        <f>IFERROR(_xlfn.XLOOKUP(AE$10,'INPATIENT RATE TABLE'!$E:$E,'INPATIENT RATE TABLE'!$G:$G),"NOT CONTRACTED")</f>
        <v>NOT CONTRACTED</v>
      </c>
      <c r="AF2" s="96" t="str">
        <f>IFERROR(_xlfn.XLOOKUP(AF$10,'INPATIENT RATE TABLE'!$E:$E,'INPATIENT RATE TABLE'!$G:$G),"NOT CONTRACTED")</f>
        <v>NOT CONTRACTED</v>
      </c>
      <c r="AG2" s="96" t="str">
        <f>IFERROR(_xlfn.XLOOKUP(AG$10,'INPATIENT RATE TABLE'!$E:$E,'INPATIENT RATE TABLE'!$G:$G),"NOT CONTRACTED")</f>
        <v>NOT CONTRACTED</v>
      </c>
      <c r="AH2" s="96" t="str">
        <f>IFERROR(_xlfn.XLOOKUP(AH$10,'INPATIENT RATE TABLE'!$E:$E,'INPATIENT RATE TABLE'!$G:$G),"NOT CONTRACTED")</f>
        <v>NOT CONTRACTED</v>
      </c>
      <c r="AI2" s="96" t="str">
        <f>IFERROR(_xlfn.XLOOKUP(AI$10,'INPATIENT RATE TABLE'!$E:$E,'INPATIENT RATE TABLE'!$G:$G),"NOT CONTRACTED")</f>
        <v>NOT CONTRACTED</v>
      </c>
      <c r="AJ2" s="96" t="str">
        <f>IFERROR(_xlfn.XLOOKUP(AJ$10,'INPATIENT RATE TABLE'!$E:$E,'INPATIENT RATE TABLE'!$G:$G),"NOT CONTRACTED")</f>
        <v>NOT CONTRACTED</v>
      </c>
      <c r="AK2" s="96" t="str">
        <f>IFERROR(_xlfn.XLOOKUP(AK$10,'INPATIENT RATE TABLE'!$E:$E,'INPATIENT RATE TABLE'!$G:$G),"NOT CONTRACTED")</f>
        <v>NOT CONTRACTED</v>
      </c>
      <c r="AL2" s="96" t="str">
        <f>IFERROR(_xlfn.XLOOKUP(AL$10,'INPATIENT RATE TABLE'!$E:$E,'INPATIENT RATE TABLE'!$G:$G),"NOT CONTRACTED")</f>
        <v>NOT CONTRACTED</v>
      </c>
      <c r="AM2" s="96" t="str">
        <f>IFERROR(_xlfn.XLOOKUP(AM$10,'INPATIENT RATE TABLE'!$E:$E,'INPATIENT RATE TABLE'!$G:$G),"NOT CONTRACTED")</f>
        <v>NOT CONTRACTED</v>
      </c>
      <c r="AN2" s="96" t="str">
        <f>IFERROR(_xlfn.XLOOKUP(AN$10,'INPATIENT RATE TABLE'!$E:$E,'INPATIENT RATE TABLE'!$G:$G),"NOT CONTRACTED")</f>
        <v>NOT CONTRACTED</v>
      </c>
      <c r="AO2" s="96" t="str">
        <f>IFERROR(_xlfn.XLOOKUP(AO$10,'INPATIENT RATE TABLE'!$E:$E,'INPATIENT RATE TABLE'!$G:$G),"NOT CONTRACTED")</f>
        <v>NOT CONTRACTED</v>
      </c>
      <c r="AP2" s="96" t="str">
        <f>IFERROR(_xlfn.XLOOKUP(AP$10,'INPATIENT RATE TABLE'!$E:$E,'INPATIENT RATE TABLE'!$G:$G),"NOT CONTRACTED")</f>
        <v>NOT CONTRACTED</v>
      </c>
      <c r="AQ2" s="96" t="str">
        <f>IFERROR(_xlfn.XLOOKUP(AQ$10,'INPATIENT RATE TABLE'!$E:$E,'INPATIENT RATE TABLE'!$G:$G),"NOT CONTRACTED")</f>
        <v>NOT CONTRACTED</v>
      </c>
      <c r="AR2" s="96" t="str">
        <f>IFERROR(_xlfn.XLOOKUP(AR$10,'INPATIENT RATE TABLE'!$E:$E,'INPATIENT RATE TABLE'!$G:$G),"NOT CONTRACTED")</f>
        <v>NOT CONTRACTED</v>
      </c>
      <c r="AS2" s="96" t="str">
        <f>IFERROR(_xlfn.XLOOKUP(AS$10,'INPATIENT RATE TABLE'!$E:$E,'INPATIENT RATE TABLE'!$G:$G),"NOT CONTRACTED")</f>
        <v>NOT CONTRACTED</v>
      </c>
      <c r="AT2" s="96" t="str">
        <f>IFERROR(_xlfn.XLOOKUP(AT$10,'INPATIENT RATE TABLE'!$E:$E,'INPATIENT RATE TABLE'!$G:$G),"NOT CONTRACTED")</f>
        <v>NOT CONTRACTED</v>
      </c>
      <c r="AU2" s="96" t="str">
        <f>IFERROR(_xlfn.XLOOKUP(AU$10,'INPATIENT RATE TABLE'!$E:$E,'INPATIENT RATE TABLE'!$G:$G),"NOT CONTRACTED")</f>
        <v>NOT CONTRACTED</v>
      </c>
      <c r="AV2" s="96" t="str">
        <f>IFERROR(_xlfn.XLOOKUP(AV$10,'INPATIENT RATE TABLE'!$E:$E,'INPATIENT RATE TABLE'!$G:$G),"NOT CONTRACTED")</f>
        <v>NOT CONTRACTED</v>
      </c>
      <c r="AW2" s="96" t="str">
        <f>IFERROR(_xlfn.XLOOKUP(AW$10,'INPATIENT RATE TABLE'!$E:$E,'INPATIENT RATE TABLE'!$G:$G),"NOT CONTRACTED")</f>
        <v>NOT CONTRACTED</v>
      </c>
      <c r="AX2" s="96" t="str">
        <f>IFERROR(_xlfn.XLOOKUP(AX$10,'INPATIENT RATE TABLE'!$E:$E,'INPATIENT RATE TABLE'!$G:$G),"NOT CONTRACTED")</f>
        <v>NOT CONTRACTED</v>
      </c>
      <c r="AY2" s="96" t="str">
        <f>IFERROR(_xlfn.XLOOKUP(AY$10,'INPATIENT RATE TABLE'!$E:$E,'INPATIENT RATE TABLE'!$G:$G),"NOT CONTRACTED")</f>
        <v>NOT CONTRACTED</v>
      </c>
      <c r="AZ2" s="96" t="str">
        <f>IFERROR(_xlfn.XLOOKUP(AZ$10,'INPATIENT RATE TABLE'!$E:$E,'INPATIENT RATE TABLE'!$G:$G),"NOT CONTRACTED")</f>
        <v>NOT CONTRACTED</v>
      </c>
      <c r="BA2" s="96" t="str">
        <f>IFERROR(_xlfn.XLOOKUP(BA$10,'INPATIENT RATE TABLE'!$E:$E,'INPATIENT RATE TABLE'!$G:$G),"NOT CONTRACTED")</f>
        <v>NOT CONTRACTED</v>
      </c>
      <c r="BB2" s="96" t="str">
        <f>IFERROR(_xlfn.XLOOKUP(BB$10,'INPATIENT RATE TABLE'!$E:$E,'INPATIENT RATE TABLE'!$G:$G),"NOT CONTRACTED")</f>
        <v>NOT CONTRACTED</v>
      </c>
      <c r="BC2" s="96" t="str">
        <f>IFERROR(_xlfn.XLOOKUP(BC$10,'INPATIENT RATE TABLE'!$E:$E,'INPATIENT RATE TABLE'!$G:$G),"NOT CONTRACTED")</f>
        <v>NOT CONTRACTED</v>
      </c>
      <c r="BD2" s="96" t="str">
        <f>IFERROR(_xlfn.XLOOKUP(BD$10,'INPATIENT RATE TABLE'!$E:$E,'INPATIENT RATE TABLE'!$G:$G),"NOT CONTRACTED")</f>
        <v>NOT CONTRACTED</v>
      </c>
      <c r="BE2" s="96" t="str">
        <f>IFERROR(_xlfn.XLOOKUP(BE$10,'INPATIENT RATE TABLE'!$E:$E,'INPATIENT RATE TABLE'!$G:$G),"NOT CONTRACTED")</f>
        <v>NOT CONTRACTED</v>
      </c>
      <c r="BF2" s="96" t="str">
        <f>IFERROR(_xlfn.XLOOKUP(BF$10,'INPATIENT RATE TABLE'!$E:$E,'INPATIENT RATE TABLE'!$G:$G),"NOT CONTRACTED")</f>
        <v>NOT CONTRACTED</v>
      </c>
      <c r="BG2" s="96" t="str">
        <f>IFERROR(_xlfn.XLOOKUP(BG$10,'INPATIENT RATE TABLE'!$E:$E,'INPATIENT RATE TABLE'!$G:$G),"NOT CONTRACTED")</f>
        <v>CONTRACT RATE</v>
      </c>
      <c r="BH2" s="96" t="str">
        <f>IFERROR(_xlfn.XLOOKUP(BH$10,'INPATIENT RATE TABLE'!$E:$E,'INPATIENT RATE TABLE'!$G:$G),"NOT CONTRACTED")</f>
        <v>NOT CONTRACTED</v>
      </c>
      <c r="BI2" s="96" t="str">
        <f>IFERROR(_xlfn.XLOOKUP(BI$10,'INPATIENT RATE TABLE'!$E:$E,'INPATIENT RATE TABLE'!$G:$G),"NOT CONTRACTED")</f>
        <v>NOT CONTRACTED</v>
      </c>
      <c r="BJ2" s="96" t="str">
        <f>IFERROR(_xlfn.XLOOKUP(BJ$10,'INPATIENT RATE TABLE'!$E:$E,'INPATIENT RATE TABLE'!$G:$G),"NOT CONTRACTED")</f>
        <v>NOT CONTRACTED</v>
      </c>
      <c r="BK2" s="96" t="str">
        <f>IFERROR(_xlfn.XLOOKUP(BK$10,'INPATIENT RATE TABLE'!$E:$E,'INPATIENT RATE TABLE'!$G:$G),"NOT CONTRACTED")</f>
        <v>NOT CONTRACTED</v>
      </c>
      <c r="BL2" s="96" t="str">
        <f>IFERROR(_xlfn.XLOOKUP(BL$10,'INPATIENT RATE TABLE'!$E:$E,'INPATIENT RATE TABLE'!$G:$G),"NOT CONTRACTED")</f>
        <v>NOT CONTRACTED</v>
      </c>
      <c r="BM2" s="96" t="str">
        <f>IFERROR(_xlfn.XLOOKUP(BM$10,'INPATIENT RATE TABLE'!$E:$E,'INPATIENT RATE TABLE'!$G:$G),"NOT CONTRACTED")</f>
        <v>NOT CONTRACTED</v>
      </c>
      <c r="BN2" s="96" t="str">
        <f>IFERROR(_xlfn.XLOOKUP(BN$10,'INPATIENT RATE TABLE'!$E:$E,'INPATIENT RATE TABLE'!$G:$G),"NOT CONTRACTED")</f>
        <v>NOT CONTRACTED</v>
      </c>
      <c r="BO2" s="96" t="str">
        <f>IFERROR(_xlfn.XLOOKUP(BO$10,'INPATIENT RATE TABLE'!$E:$E,'INPATIENT RATE TABLE'!$G:$G),"NOT CONTRACTED")</f>
        <v>NOT CONTRACTED</v>
      </c>
      <c r="BP2" s="96" t="str">
        <f>IFERROR(_xlfn.XLOOKUP(BP$10,'INPATIENT RATE TABLE'!$E:$E,'INPATIENT RATE TABLE'!$G:$G),"NOT CONTRACTED")</f>
        <v>NOT CONTRACTED</v>
      </c>
      <c r="BQ2" s="96" t="str">
        <f>IFERROR(_xlfn.XLOOKUP(BQ$10,'INPATIENT RATE TABLE'!$E:$E,'INPATIENT RATE TABLE'!$G:$G),"NOT CONTRACTED")</f>
        <v>NOT CONTRACTED</v>
      </c>
      <c r="BR2" s="96" t="str">
        <f>IFERROR(_xlfn.XLOOKUP(BR$10,'INPATIENT RATE TABLE'!$E:$E,'INPATIENT RATE TABLE'!$G:$G),"NOT CONTRACTED")</f>
        <v>NOT CONTRACTED</v>
      </c>
      <c r="BS2" s="96" t="str">
        <f>IFERROR(_xlfn.XLOOKUP(BS$10,'INPATIENT RATE TABLE'!$E:$E,'INPATIENT RATE TABLE'!$G:$G),"NOT CONTRACTED")</f>
        <v>NOT CONTRACTED</v>
      </c>
      <c r="BT2" s="96" t="str">
        <f>IFERROR(_xlfn.XLOOKUP(BT$10,'INPATIENT RATE TABLE'!$E:$E,'INPATIENT RATE TABLE'!$G:$G),"NOT CONTRACTED")</f>
        <v>NOT CONTRACTED</v>
      </c>
      <c r="BU2" s="96" t="str">
        <f>IFERROR(_xlfn.XLOOKUP(BU$10,'INPATIENT RATE TABLE'!$E:$E,'INPATIENT RATE TABLE'!$G:$G),"NOT CONTRACTED")</f>
        <v>NOT CONTRACTED</v>
      </c>
      <c r="BV2" s="96" t="str">
        <f>IFERROR(_xlfn.XLOOKUP(BV$10,'INPATIENT RATE TABLE'!$E:$E,'INPATIENT RATE TABLE'!$G:$G),"NOT CONTRACTED")</f>
        <v>NOT CONTRACTED</v>
      </c>
      <c r="BW2" s="96" t="str">
        <f>IFERROR(_xlfn.XLOOKUP(BW$10,'INPATIENT RATE TABLE'!$E:$E,'INPATIENT RATE TABLE'!$G:$G),"NOT CONTRACTED")</f>
        <v>NOT CONTRACTED</v>
      </c>
      <c r="BX2" s="96" t="str">
        <f>IFERROR(_xlfn.XLOOKUP(BX$10,'INPATIENT RATE TABLE'!$E:$E,'INPATIENT RATE TABLE'!$G:$G),"NOT CONTRACTED")</f>
        <v>NOT CONTRACTED</v>
      </c>
      <c r="BY2" s="96" t="str">
        <f>IFERROR(_xlfn.XLOOKUP(BY$10,'INPATIENT RATE TABLE'!$E:$E,'INPATIENT RATE TABLE'!$G:$G),"NOT CONTRACTED")</f>
        <v>NOT CONTRACTED</v>
      </c>
      <c r="BZ2" s="96" t="str">
        <f>IFERROR(_xlfn.XLOOKUP(BZ$10,'INPATIENT RATE TABLE'!$E:$E,'INPATIENT RATE TABLE'!$G:$G),"NOT CONTRACTED")</f>
        <v>NOT CONTRACTED</v>
      </c>
      <c r="CA2" s="96" t="str">
        <f>IFERROR(_xlfn.XLOOKUP(CA$10,'INPATIENT RATE TABLE'!$E:$E,'INPATIENT RATE TABLE'!$G:$G),"NOT CONTRACTED")</f>
        <v>NOT CONTRACTED</v>
      </c>
      <c r="CB2" s="96" t="str">
        <f>IFERROR(_xlfn.XLOOKUP(CB$10,'INPATIENT RATE TABLE'!$E:$E,'INPATIENT RATE TABLE'!$G:$G),"NOT CONTRACTED")</f>
        <v>CONTRACT RATE</v>
      </c>
      <c r="CC2" s="96" t="str">
        <f>IFERROR(_xlfn.XLOOKUP(CC$10,'INPATIENT RATE TABLE'!$E:$E,'INPATIENT RATE TABLE'!$G:$G),"NOT CONTRACTED")</f>
        <v>NOT CONTRACTED</v>
      </c>
      <c r="CD2" s="96" t="str">
        <f>IFERROR(_xlfn.XLOOKUP(CD$10,'INPATIENT RATE TABLE'!$E:$E,'INPATIENT RATE TABLE'!$G:$G),"NOT CONTRACTED")</f>
        <v>NOT CONTRACTED</v>
      </c>
      <c r="CE2" s="96" t="str">
        <f>IFERROR(_xlfn.XLOOKUP(CE$10,'INPATIENT RATE TABLE'!$E:$E,'INPATIENT RATE TABLE'!$G:$G),"NOT CONTRACTED")</f>
        <v>NOT CONTRACTED</v>
      </c>
      <c r="CF2" s="96" t="str">
        <f>IFERROR(_xlfn.XLOOKUP(CF$10,'INPATIENT RATE TABLE'!$E:$E,'INPATIENT RATE TABLE'!$G:$G),"NOT CONTRACTED")</f>
        <v>NOT CONTRACTED</v>
      </c>
      <c r="CG2" s="96" t="str">
        <f>IFERROR(_xlfn.XLOOKUP(CG$10,'INPATIENT RATE TABLE'!$E:$E,'INPATIENT RATE TABLE'!$G:$G),"NOT CONTRACTED")</f>
        <v>NOT CONTRACTED</v>
      </c>
      <c r="CH2" s="96" t="str">
        <f>IFERROR(_xlfn.XLOOKUP(CH$10,'INPATIENT RATE TABLE'!$E:$E,'INPATIENT RATE TABLE'!$G:$G),"NOT CONTRACTED")</f>
        <v>NOT CONTRACTED</v>
      </c>
      <c r="CI2" s="96" t="str">
        <f>IFERROR(_xlfn.XLOOKUP(CI$10,'INPATIENT RATE TABLE'!$E:$E,'INPATIENT RATE TABLE'!$G:$G),"NOT CONTRACTED")</f>
        <v>NOT CONTRACTED</v>
      </c>
      <c r="CJ2" s="96" t="str">
        <f>IFERROR(_xlfn.XLOOKUP(CJ$10,'INPATIENT RATE TABLE'!$E:$E,'INPATIENT RATE TABLE'!$G:$G),"NOT CONTRACTED")</f>
        <v>NOT CONTRACTED</v>
      </c>
      <c r="CK2" s="96" t="str">
        <f>IFERROR(_xlfn.XLOOKUP(CK$10,'INPATIENT RATE TABLE'!$E:$E,'INPATIENT RATE TABLE'!$G:$G),"NOT CONTRACTED")</f>
        <v>NOT CONTRACTED</v>
      </c>
      <c r="CL2" s="96" t="str">
        <f>IFERROR(_xlfn.XLOOKUP(CL$10,'INPATIENT RATE TABLE'!$E:$E,'INPATIENT RATE TABLE'!$G:$G),"NOT CONTRACTED")</f>
        <v>NOT CONTRACTED</v>
      </c>
      <c r="CM2" s="96" t="str">
        <f>IFERROR(_xlfn.XLOOKUP(CM$10,'INPATIENT RATE TABLE'!$E:$E,'INPATIENT RATE TABLE'!$G:$G),"NOT CONTRACTED")</f>
        <v>NOT CONTRACTED</v>
      </c>
      <c r="CN2" s="96" t="str">
        <f>IFERROR(_xlfn.XLOOKUP(CN$10,'INPATIENT RATE TABLE'!$E:$E,'INPATIENT RATE TABLE'!$G:$G),"NOT CONTRACTED")</f>
        <v>NOT CONTRACTED</v>
      </c>
      <c r="CO2" s="96" t="str">
        <f>IFERROR(_xlfn.XLOOKUP(CO$10,'INPATIENT RATE TABLE'!$E:$E,'INPATIENT RATE TABLE'!$G:$G),"NOT CONTRACTED")</f>
        <v>NOT CONTRACTED</v>
      </c>
      <c r="CP2" s="96" t="str">
        <f>IFERROR(_xlfn.XLOOKUP(CP$10,'INPATIENT RATE TABLE'!$E:$E,'INPATIENT RATE TABLE'!$G:$G),"NOT CONTRACTED")</f>
        <v>NOT CONTRACTED</v>
      </c>
      <c r="CQ2" s="96" t="str">
        <f>IFERROR(_xlfn.XLOOKUP(CQ$10,'INPATIENT RATE TABLE'!$E:$E,'INPATIENT RATE TABLE'!$G:$G),"NOT CONTRACTED")</f>
        <v>NOT CONTRACTED</v>
      </c>
      <c r="CR2" s="96" t="str">
        <f>IFERROR(_xlfn.XLOOKUP(CR$10,'INPATIENT RATE TABLE'!$E:$E,'INPATIENT RATE TABLE'!$G:$G),"NOT CONTRACTED")</f>
        <v>NOT CONTRACTED</v>
      </c>
      <c r="CS2" s="96" t="str">
        <f>IFERROR(_xlfn.XLOOKUP(CS$10,'INPATIENT RATE TABLE'!$E:$E,'INPATIENT RATE TABLE'!$G:$G),"NOT CONTRACTED")</f>
        <v>NOT CONTRACTED</v>
      </c>
      <c r="CT2" s="96" t="str">
        <f>IFERROR(_xlfn.XLOOKUP(CT$10,'INPATIENT RATE TABLE'!$E:$E,'INPATIENT RATE TABLE'!$G:$G),"NOT CONTRACTED")</f>
        <v>NOT CONTRACTED</v>
      </c>
      <c r="CU2" s="96" t="str">
        <f>IFERROR(_xlfn.XLOOKUP(CU$10,'INPATIENT RATE TABLE'!$E:$E,'INPATIENT RATE TABLE'!$G:$G),"NOT CONTRACTED")</f>
        <v>NOT CONTRACTED</v>
      </c>
      <c r="CV2" s="96" t="str">
        <f>IFERROR(_xlfn.XLOOKUP(CV$10,'INPATIENT RATE TABLE'!$E:$E,'INPATIENT RATE TABLE'!$G:$G),"NOT CONTRACTED")</f>
        <v>NOT CONTRACTED</v>
      </c>
      <c r="CW2" s="96" t="str">
        <f>IFERROR(_xlfn.XLOOKUP(CW$10,'INPATIENT RATE TABLE'!$E:$E,'INPATIENT RATE TABLE'!$G:$G),"NOT CONTRACTED")</f>
        <v>NOT CONTRACTED</v>
      </c>
      <c r="CX2" s="96" t="str">
        <f>IFERROR(_xlfn.XLOOKUP(CX$10,'INPATIENT RATE TABLE'!$E:$E,'INPATIENT RATE TABLE'!$G:$G),"NOT CONTRACTED")</f>
        <v>NOT CONTRACTED</v>
      </c>
      <c r="CY2" s="96" t="str">
        <f>IFERROR(_xlfn.XLOOKUP(CY$10,'INPATIENT RATE TABLE'!$E:$E,'INPATIENT RATE TABLE'!$G:$G),"NOT CONTRACTED")</f>
        <v>NOT CONTRACTED</v>
      </c>
      <c r="CZ2" s="96" t="str">
        <f>IFERROR(_xlfn.XLOOKUP(CZ$10,'INPATIENT RATE TABLE'!$E:$E,'INPATIENT RATE TABLE'!$G:$G),"NOT CONTRACTED")</f>
        <v>NOT CONTRACTED</v>
      </c>
      <c r="DA2" s="96" t="str">
        <f>IFERROR(_xlfn.XLOOKUP(DA$10,'INPATIENT RATE TABLE'!$E:$E,'INPATIENT RATE TABLE'!$G:$G),"NOT CONTRACTED")</f>
        <v>NOT CONTRACTED</v>
      </c>
      <c r="DB2" s="96" t="str">
        <f>IFERROR(_xlfn.XLOOKUP(DB$10,'INPATIENT RATE TABLE'!$E:$E,'INPATIENT RATE TABLE'!$G:$G),"NOT CONTRACTED")</f>
        <v>NOT CONTRACTED</v>
      </c>
      <c r="DC2" s="96" t="str">
        <f>IFERROR(_xlfn.XLOOKUP(DC$10,'INPATIENT RATE TABLE'!$E:$E,'INPATIENT RATE TABLE'!$G:$G),"NOT CONTRACTED")</f>
        <v>NOT CONTRACTED</v>
      </c>
      <c r="DD2" s="96" t="str">
        <f>IFERROR(_xlfn.XLOOKUP(DD$10,'INPATIENT RATE TABLE'!$E:$E,'INPATIENT RATE TABLE'!$G:$G),"NOT CONTRACTED")</f>
        <v>NOT CONTRACTED</v>
      </c>
    </row>
    <row r="3" spans="2:108" ht="30" customHeight="1" x14ac:dyDescent="0.25">
      <c r="B3" s="147"/>
      <c r="C3" s="136"/>
      <c r="D3" s="137"/>
      <c r="E3" s="153"/>
      <c r="F3" s="149"/>
      <c r="G3" s="149"/>
      <c r="H3" s="149"/>
      <c r="I3" s="103" t="s">
        <v>317</v>
      </c>
      <c r="J3" s="109" t="str">
        <f>IFERROR(_xlfn.XLOOKUP(J$10,'INPATIENT RATE TABLE'!$E:$E,'INPATIENT RATE TABLE'!$I:$I),"NOT CONTRACTED")</f>
        <v>NOT CONTRACTED</v>
      </c>
      <c r="K3" s="110">
        <f>IFERROR(_xlfn.XLOOKUP(K$10,'INPATIENT RATE TABLE'!$E:$E,'INPATIENT RATE TABLE'!$I:$I),"NOT CONTRACTED")</f>
        <v>1025</v>
      </c>
      <c r="L3" s="110">
        <f>IFERROR(_xlfn.XLOOKUP(L$10,'INPATIENT RATE TABLE'!$E:$E,'INPATIENT RATE TABLE'!$I:$I),"NOT CONTRACTED")</f>
        <v>1040</v>
      </c>
      <c r="M3" s="110" t="str">
        <f>IFERROR(_xlfn.XLOOKUP(M$10,'INPATIENT RATE TABLE'!$E:$E,'INPATIENT RATE TABLE'!$I:$I),"NOT CONTRACTED")</f>
        <v>NOT CONTRACTED</v>
      </c>
      <c r="N3" s="110" t="str">
        <f>IFERROR(_xlfn.XLOOKUP(N$10,'INPATIENT RATE TABLE'!$E:$E,'INPATIENT RATE TABLE'!$I:$I),"NOT CONTRACTED")</f>
        <v>NOT CONTRACTED</v>
      </c>
      <c r="O3" s="110" t="str">
        <f>IFERROR(_xlfn.XLOOKUP(O$10,'INPATIENT RATE TABLE'!$E:$E,'INPATIENT RATE TABLE'!$I:$I),"NOT CONTRACTED")</f>
        <v>NOT CONTRACTED</v>
      </c>
      <c r="P3" s="110" t="str">
        <f>IFERROR(_xlfn.XLOOKUP(P$10,'INPATIENT RATE TABLE'!$E:$E,'INPATIENT RATE TABLE'!$I:$I),"NOT CONTRACTED")</f>
        <v>NOT CONTRACTED</v>
      </c>
      <c r="Q3" s="110" t="str">
        <f>IFERROR(_xlfn.XLOOKUP(Q$10,'INPATIENT RATE TABLE'!$E:$E,'INPATIENT RATE TABLE'!$I:$I),"NOT CONTRACTED")</f>
        <v>NOT CONTRACTED</v>
      </c>
      <c r="R3" s="110" t="str">
        <f>IFERROR(_xlfn.XLOOKUP(R$10,'INPATIENT RATE TABLE'!$E:$E,'INPATIENT RATE TABLE'!$I:$I),"NOT CONTRACTED")</f>
        <v>NOT CONTRACTED</v>
      </c>
      <c r="S3" s="110" t="str">
        <f>IFERROR(_xlfn.XLOOKUP(S$10,'INPATIENT RATE TABLE'!$E:$E,'INPATIENT RATE TABLE'!$I:$I),"NOT CONTRACTED")</f>
        <v>NOT CONTRACTED</v>
      </c>
      <c r="T3" s="110" t="str">
        <f>IFERROR(_xlfn.XLOOKUP(T$10,'INPATIENT RATE TABLE'!$E:$E,'INPATIENT RATE TABLE'!$I:$I),"NOT CONTRACTED")</f>
        <v>NOT CONTRACTED</v>
      </c>
      <c r="U3" s="110" t="str">
        <f>IFERROR(_xlfn.XLOOKUP(U$10,'INPATIENT RATE TABLE'!$E:$E,'INPATIENT RATE TABLE'!$I:$I),"NOT CONTRACTED")</f>
        <v>NOT CONTRACTED</v>
      </c>
      <c r="V3" s="110" t="str">
        <f>IFERROR(_xlfn.XLOOKUP(V$10,'INPATIENT RATE TABLE'!$E:$E,'INPATIENT RATE TABLE'!$I:$I),"NOT CONTRACTED")</f>
        <v>NOT CONTRACTED</v>
      </c>
      <c r="W3" s="110" t="str">
        <f>IFERROR(_xlfn.XLOOKUP(W$10,'INPATIENT RATE TABLE'!$E:$E,'INPATIENT RATE TABLE'!$I:$I),"NOT CONTRACTED")</f>
        <v>NOT CONTRACTED</v>
      </c>
      <c r="X3" s="110" t="str">
        <f>IFERROR(_xlfn.XLOOKUP(X$10,'INPATIENT RATE TABLE'!$E:$E,'INPATIENT RATE TABLE'!$I:$I),"NOT CONTRACTED")</f>
        <v>NOT CONTRACTED</v>
      </c>
      <c r="Y3" s="110" t="str">
        <f>IFERROR(_xlfn.XLOOKUP(Y$10,'INPATIENT RATE TABLE'!$E:$E,'INPATIENT RATE TABLE'!$I:$I),"NOT CONTRACTED")</f>
        <v>NOT CONTRACTED</v>
      </c>
      <c r="Z3" s="110" t="str">
        <f>IFERROR(_xlfn.XLOOKUP(Z$10,'INPATIENT RATE TABLE'!$E:$E,'INPATIENT RATE TABLE'!$I:$I),"NOT CONTRACTED")</f>
        <v>NOT CONTRACTED</v>
      </c>
      <c r="AA3" s="110" t="str">
        <f>IFERROR(_xlfn.XLOOKUP(AA$10,'INPATIENT RATE TABLE'!$E:$E,'INPATIENT RATE TABLE'!$I:$I),"NOT CONTRACTED")</f>
        <v>NOT CONTRACTED</v>
      </c>
      <c r="AB3" s="110" t="str">
        <f>IFERROR(_xlfn.XLOOKUP(AB$10,'INPATIENT RATE TABLE'!$E:$E,'INPATIENT RATE TABLE'!$I:$I),"NOT CONTRACTED")</f>
        <v>NOT CONTRACTED</v>
      </c>
      <c r="AC3" s="110" t="str">
        <f>IFERROR(_xlfn.XLOOKUP(AC$10,'INPATIENT RATE TABLE'!$E:$E,'INPATIENT RATE TABLE'!$I:$I),"NOT CONTRACTED")</f>
        <v>NOT CONTRACTED</v>
      </c>
      <c r="AD3" s="110" t="str">
        <f>IFERROR(_xlfn.XLOOKUP(AD$10,'INPATIENT RATE TABLE'!$E:$E,'INPATIENT RATE TABLE'!$I:$I),"NOT CONTRACTED")</f>
        <v>NOT CONTRACTED</v>
      </c>
      <c r="AE3" s="110" t="str">
        <f>IFERROR(_xlfn.XLOOKUP(AE$10,'INPATIENT RATE TABLE'!$E:$E,'INPATIENT RATE TABLE'!$I:$I),"NOT CONTRACTED")</f>
        <v>NOT CONTRACTED</v>
      </c>
      <c r="AF3" s="110" t="str">
        <f>IFERROR(_xlfn.XLOOKUP(AF$10,'INPATIENT RATE TABLE'!$E:$E,'INPATIENT RATE TABLE'!$I:$I),"NOT CONTRACTED")</f>
        <v>NOT CONTRACTED</v>
      </c>
      <c r="AG3" s="110" t="str">
        <f>IFERROR(_xlfn.XLOOKUP(AG$10,'INPATIENT RATE TABLE'!$E:$E,'INPATIENT RATE TABLE'!$I:$I),"NOT CONTRACTED")</f>
        <v>NOT CONTRACTED</v>
      </c>
      <c r="AH3" s="110" t="str">
        <f>IFERROR(_xlfn.XLOOKUP(AH$10,'INPATIENT RATE TABLE'!$E:$E,'INPATIENT RATE TABLE'!$I:$I),"NOT CONTRACTED")</f>
        <v>NOT CONTRACTED</v>
      </c>
      <c r="AI3" s="110" t="str">
        <f>IFERROR(_xlfn.XLOOKUP(AI$10,'INPATIENT RATE TABLE'!$E:$E,'INPATIENT RATE TABLE'!$I:$I),"NOT CONTRACTED")</f>
        <v>NOT CONTRACTED</v>
      </c>
      <c r="AJ3" s="110" t="str">
        <f>IFERROR(_xlfn.XLOOKUP(AJ$10,'INPATIENT RATE TABLE'!$E:$E,'INPATIENT RATE TABLE'!$I:$I),"NOT CONTRACTED")</f>
        <v>NOT CONTRACTED</v>
      </c>
      <c r="AK3" s="110" t="str">
        <f>IFERROR(_xlfn.XLOOKUP(AK$10,'INPATIENT RATE TABLE'!$E:$E,'INPATIENT RATE TABLE'!$I:$I),"NOT CONTRACTED")</f>
        <v>NOT CONTRACTED</v>
      </c>
      <c r="AL3" s="110" t="str">
        <f>IFERROR(_xlfn.XLOOKUP(AL$10,'INPATIENT RATE TABLE'!$E:$E,'INPATIENT RATE TABLE'!$I:$I),"NOT CONTRACTED")</f>
        <v>NOT CONTRACTED</v>
      </c>
      <c r="AM3" s="110" t="str">
        <f>IFERROR(_xlfn.XLOOKUP(AM$10,'INPATIENT RATE TABLE'!$E:$E,'INPATIENT RATE TABLE'!$I:$I),"NOT CONTRACTED")</f>
        <v>NOT CONTRACTED</v>
      </c>
      <c r="AN3" s="110" t="str">
        <f>IFERROR(_xlfn.XLOOKUP(AN$10,'INPATIENT RATE TABLE'!$E:$E,'INPATIENT RATE TABLE'!$I:$I),"NOT CONTRACTED")</f>
        <v>NOT CONTRACTED</v>
      </c>
      <c r="AO3" s="110" t="str">
        <f>IFERROR(_xlfn.XLOOKUP(AO$10,'INPATIENT RATE TABLE'!$E:$E,'INPATIENT RATE TABLE'!$I:$I),"NOT CONTRACTED")</f>
        <v>NOT CONTRACTED</v>
      </c>
      <c r="AP3" s="110" t="str">
        <f>IFERROR(_xlfn.XLOOKUP(AP$10,'INPATIENT RATE TABLE'!$E:$E,'INPATIENT RATE TABLE'!$I:$I),"NOT CONTRACTED")</f>
        <v>NOT CONTRACTED</v>
      </c>
      <c r="AQ3" s="110" t="str">
        <f>IFERROR(_xlfn.XLOOKUP(AQ$10,'INPATIENT RATE TABLE'!$E:$E,'INPATIENT RATE TABLE'!$I:$I),"NOT CONTRACTED")</f>
        <v>NOT CONTRACTED</v>
      </c>
      <c r="AR3" s="110" t="str">
        <f>IFERROR(_xlfn.XLOOKUP(AR$10,'INPATIENT RATE TABLE'!$E:$E,'INPATIENT RATE TABLE'!$I:$I),"NOT CONTRACTED")</f>
        <v>NOT CONTRACTED</v>
      </c>
      <c r="AS3" s="110" t="str">
        <f>IFERROR(_xlfn.XLOOKUP(AS$10,'INPATIENT RATE TABLE'!$E:$E,'INPATIENT RATE TABLE'!$I:$I),"NOT CONTRACTED")</f>
        <v>NOT CONTRACTED</v>
      </c>
      <c r="AT3" s="110" t="str">
        <f>IFERROR(_xlfn.XLOOKUP(AT$10,'INPATIENT RATE TABLE'!$E:$E,'INPATIENT RATE TABLE'!$I:$I),"NOT CONTRACTED")</f>
        <v>NOT CONTRACTED</v>
      </c>
      <c r="AU3" s="110" t="str">
        <f>IFERROR(_xlfn.XLOOKUP(AU$10,'INPATIENT RATE TABLE'!$E:$E,'INPATIENT RATE TABLE'!$I:$I),"NOT CONTRACTED")</f>
        <v>NOT CONTRACTED</v>
      </c>
      <c r="AV3" s="110" t="str">
        <f>IFERROR(_xlfn.XLOOKUP(AV$10,'INPATIENT RATE TABLE'!$E:$E,'INPATIENT RATE TABLE'!$I:$I),"NOT CONTRACTED")</f>
        <v>NOT CONTRACTED</v>
      </c>
      <c r="AW3" s="110" t="str">
        <f>IFERROR(_xlfn.XLOOKUP(AW$10,'INPATIENT RATE TABLE'!$E:$E,'INPATIENT RATE TABLE'!$I:$I),"NOT CONTRACTED")</f>
        <v>NOT CONTRACTED</v>
      </c>
      <c r="AX3" s="110" t="str">
        <f>IFERROR(_xlfn.XLOOKUP(AX$10,'INPATIENT RATE TABLE'!$E:$E,'INPATIENT RATE TABLE'!$I:$I),"NOT CONTRACTED")</f>
        <v>NOT CONTRACTED</v>
      </c>
      <c r="AY3" s="110" t="str">
        <f>IFERROR(_xlfn.XLOOKUP(AY$10,'INPATIENT RATE TABLE'!$E:$E,'INPATIENT RATE TABLE'!$I:$I),"NOT CONTRACTED")</f>
        <v>NOT CONTRACTED</v>
      </c>
      <c r="AZ3" s="110" t="str">
        <f>IFERROR(_xlfn.XLOOKUP(AZ$10,'INPATIENT RATE TABLE'!$E:$E,'INPATIENT RATE TABLE'!$I:$I),"NOT CONTRACTED")</f>
        <v>NOT CONTRACTED</v>
      </c>
      <c r="BA3" s="110" t="str">
        <f>IFERROR(_xlfn.XLOOKUP(BA$10,'INPATIENT RATE TABLE'!$E:$E,'INPATIENT RATE TABLE'!$I:$I),"NOT CONTRACTED")</f>
        <v>NOT CONTRACTED</v>
      </c>
      <c r="BB3" s="110" t="str">
        <f>IFERROR(_xlfn.XLOOKUP(BB$10,'INPATIENT RATE TABLE'!$E:$E,'INPATIENT RATE TABLE'!$I:$I),"NOT CONTRACTED")</f>
        <v>NOT CONTRACTED</v>
      </c>
      <c r="BC3" s="110" t="str">
        <f>IFERROR(_xlfn.XLOOKUP(BC$10,'INPATIENT RATE TABLE'!$E:$E,'INPATIENT RATE TABLE'!$I:$I),"NOT CONTRACTED")</f>
        <v>NOT CONTRACTED</v>
      </c>
      <c r="BD3" s="110" t="str">
        <f>IFERROR(_xlfn.XLOOKUP(BD$10,'INPATIENT RATE TABLE'!$E:$E,'INPATIENT RATE TABLE'!$I:$I),"NOT CONTRACTED")</f>
        <v>NOT CONTRACTED</v>
      </c>
      <c r="BE3" s="110" t="str">
        <f>IFERROR(_xlfn.XLOOKUP(BE$10,'INPATIENT RATE TABLE'!$E:$E,'INPATIENT RATE TABLE'!$I:$I),"NOT CONTRACTED")</f>
        <v>NOT CONTRACTED</v>
      </c>
      <c r="BF3" s="110" t="str">
        <f>IFERROR(_xlfn.XLOOKUP(BF$10,'INPATIENT RATE TABLE'!$E:$E,'INPATIENT RATE TABLE'!$I:$I),"NOT CONTRACTED")</f>
        <v>NOT CONTRACTED</v>
      </c>
      <c r="BG3" s="110">
        <f>IFERROR(_xlfn.XLOOKUP(BG$10,'INPATIENT RATE TABLE'!$E:$E,'INPATIENT RATE TABLE'!$I:$I),"NOT CONTRACTED")</f>
        <v>1095</v>
      </c>
      <c r="BH3" s="110" t="str">
        <f>IFERROR(_xlfn.XLOOKUP(BH$10,'INPATIENT RATE TABLE'!$E:$E,'INPATIENT RATE TABLE'!$I:$I),"NOT CONTRACTED")</f>
        <v>NOT CONTRACTED</v>
      </c>
      <c r="BI3" s="110" t="str">
        <f>IFERROR(_xlfn.XLOOKUP(BI$10,'INPATIENT RATE TABLE'!$E:$E,'INPATIENT RATE TABLE'!$I:$I),"NOT CONTRACTED")</f>
        <v>NOT CONTRACTED</v>
      </c>
      <c r="BJ3" s="110" t="str">
        <f>IFERROR(_xlfn.XLOOKUP(BJ$10,'INPATIENT RATE TABLE'!$E:$E,'INPATIENT RATE TABLE'!$I:$I),"NOT CONTRACTED")</f>
        <v>NOT CONTRACTED</v>
      </c>
      <c r="BK3" s="110" t="str">
        <f>IFERROR(_xlfn.XLOOKUP(BK$10,'INPATIENT RATE TABLE'!$E:$E,'INPATIENT RATE TABLE'!$I:$I),"NOT CONTRACTED")</f>
        <v>NOT CONTRACTED</v>
      </c>
      <c r="BL3" s="110" t="str">
        <f>IFERROR(_xlfn.XLOOKUP(BL$10,'INPATIENT RATE TABLE'!$E:$E,'INPATIENT RATE TABLE'!$I:$I),"NOT CONTRACTED")</f>
        <v>NOT CONTRACTED</v>
      </c>
      <c r="BM3" s="110" t="str">
        <f>IFERROR(_xlfn.XLOOKUP(BM$10,'INPATIENT RATE TABLE'!$E:$E,'INPATIENT RATE TABLE'!$I:$I),"NOT CONTRACTED")</f>
        <v>NOT CONTRACTED</v>
      </c>
      <c r="BN3" s="110" t="str">
        <f>IFERROR(_xlfn.XLOOKUP(BN$10,'INPATIENT RATE TABLE'!$E:$E,'INPATIENT RATE TABLE'!$I:$I),"NOT CONTRACTED")</f>
        <v>NOT CONTRACTED</v>
      </c>
      <c r="BO3" s="110" t="str">
        <f>IFERROR(_xlfn.XLOOKUP(BO$10,'INPATIENT RATE TABLE'!$E:$E,'INPATIENT RATE TABLE'!$I:$I),"NOT CONTRACTED")</f>
        <v>NOT CONTRACTED</v>
      </c>
      <c r="BP3" s="110" t="str">
        <f>IFERROR(_xlfn.XLOOKUP(BP$10,'INPATIENT RATE TABLE'!$E:$E,'INPATIENT RATE TABLE'!$I:$I),"NOT CONTRACTED")</f>
        <v>NOT CONTRACTED</v>
      </c>
      <c r="BQ3" s="110" t="str">
        <f>IFERROR(_xlfn.XLOOKUP(BQ$10,'INPATIENT RATE TABLE'!$E:$E,'INPATIENT RATE TABLE'!$I:$I),"NOT CONTRACTED")</f>
        <v>NOT CONTRACTED</v>
      </c>
      <c r="BR3" s="110" t="str">
        <f>IFERROR(_xlfn.XLOOKUP(BR$10,'INPATIENT RATE TABLE'!$E:$E,'INPATIENT RATE TABLE'!$I:$I),"NOT CONTRACTED")</f>
        <v>NOT CONTRACTED</v>
      </c>
      <c r="BS3" s="110" t="str">
        <f>IFERROR(_xlfn.XLOOKUP(BS$10,'INPATIENT RATE TABLE'!$E:$E,'INPATIENT RATE TABLE'!$I:$I),"NOT CONTRACTED")</f>
        <v>NOT CONTRACTED</v>
      </c>
      <c r="BT3" s="110" t="str">
        <f>IFERROR(_xlfn.XLOOKUP(BT$10,'INPATIENT RATE TABLE'!$E:$E,'INPATIENT RATE TABLE'!$I:$I),"NOT CONTRACTED")</f>
        <v>NOT CONTRACTED</v>
      </c>
      <c r="BU3" s="110" t="str">
        <f>IFERROR(_xlfn.XLOOKUP(BU$10,'INPATIENT RATE TABLE'!$E:$E,'INPATIENT RATE TABLE'!$I:$I),"NOT CONTRACTED")</f>
        <v>NOT CONTRACTED</v>
      </c>
      <c r="BV3" s="110" t="str">
        <f>IFERROR(_xlfn.XLOOKUP(BV$10,'INPATIENT RATE TABLE'!$E:$E,'INPATIENT RATE TABLE'!$I:$I),"NOT CONTRACTED")</f>
        <v>NOT CONTRACTED</v>
      </c>
      <c r="BW3" s="110" t="str">
        <f>IFERROR(_xlfn.XLOOKUP(BW$10,'INPATIENT RATE TABLE'!$E:$E,'INPATIENT RATE TABLE'!$I:$I),"NOT CONTRACTED")</f>
        <v>NOT CONTRACTED</v>
      </c>
      <c r="BX3" s="110" t="str">
        <f>IFERROR(_xlfn.XLOOKUP(BX$10,'INPATIENT RATE TABLE'!$E:$E,'INPATIENT RATE TABLE'!$I:$I),"NOT CONTRACTED")</f>
        <v>NOT CONTRACTED</v>
      </c>
      <c r="BY3" s="110" t="str">
        <f>IFERROR(_xlfn.XLOOKUP(BY$10,'INPATIENT RATE TABLE'!$E:$E,'INPATIENT RATE TABLE'!$I:$I),"NOT CONTRACTED")</f>
        <v>NOT CONTRACTED</v>
      </c>
      <c r="BZ3" s="110" t="str">
        <f>IFERROR(_xlfn.XLOOKUP(BZ$10,'INPATIENT RATE TABLE'!$E:$E,'INPATIENT RATE TABLE'!$I:$I),"NOT CONTRACTED")</f>
        <v>NOT CONTRACTED</v>
      </c>
      <c r="CA3" s="110" t="str">
        <f>IFERROR(_xlfn.XLOOKUP(CA$10,'INPATIENT RATE TABLE'!$E:$E,'INPATIENT RATE TABLE'!$I:$I),"NOT CONTRACTED")</f>
        <v>NOT CONTRACTED</v>
      </c>
      <c r="CB3" s="110">
        <f>IFERROR(_xlfn.XLOOKUP(CB$10,'INPATIENT RATE TABLE'!$E:$E,'INPATIENT RATE TABLE'!$I:$I),"NOT CONTRACTED")</f>
        <v>995</v>
      </c>
      <c r="CC3" s="110" t="str">
        <f>IFERROR(_xlfn.XLOOKUP(CC$10,'INPATIENT RATE TABLE'!$E:$E,'INPATIENT RATE TABLE'!$I:$I),"NOT CONTRACTED")</f>
        <v>NOT CONTRACTED</v>
      </c>
      <c r="CD3" s="110" t="str">
        <f>IFERROR(_xlfn.XLOOKUP(CD$10,'INPATIENT RATE TABLE'!$E:$E,'INPATIENT RATE TABLE'!$I:$I),"NOT CONTRACTED")</f>
        <v>NOT CONTRACTED</v>
      </c>
      <c r="CE3" s="110" t="str">
        <f>IFERROR(_xlfn.XLOOKUP(CE$10,'INPATIENT RATE TABLE'!$E:$E,'INPATIENT RATE TABLE'!$I:$I),"NOT CONTRACTED")</f>
        <v>NOT CONTRACTED</v>
      </c>
      <c r="CF3" s="110" t="str">
        <f>IFERROR(_xlfn.XLOOKUP(CF$10,'INPATIENT RATE TABLE'!$E:$E,'INPATIENT RATE TABLE'!$I:$I),"NOT CONTRACTED")</f>
        <v>NOT CONTRACTED</v>
      </c>
      <c r="CG3" s="110" t="str">
        <f>IFERROR(_xlfn.XLOOKUP(CG$10,'INPATIENT RATE TABLE'!$E:$E,'INPATIENT RATE TABLE'!$I:$I),"NOT CONTRACTED")</f>
        <v>NOT CONTRACTED</v>
      </c>
      <c r="CH3" s="110" t="str">
        <f>IFERROR(_xlfn.XLOOKUP(CH$10,'INPATIENT RATE TABLE'!$E:$E,'INPATIENT RATE TABLE'!$I:$I),"NOT CONTRACTED")</f>
        <v>NOT CONTRACTED</v>
      </c>
      <c r="CI3" s="110" t="str">
        <f>IFERROR(_xlfn.XLOOKUP(CI$10,'INPATIENT RATE TABLE'!$E:$E,'INPATIENT RATE TABLE'!$I:$I),"NOT CONTRACTED")</f>
        <v>NOT CONTRACTED</v>
      </c>
      <c r="CJ3" s="110" t="str">
        <f>IFERROR(_xlfn.XLOOKUP(CJ$10,'INPATIENT RATE TABLE'!$E:$E,'INPATIENT RATE TABLE'!$I:$I),"NOT CONTRACTED")</f>
        <v>NOT CONTRACTED</v>
      </c>
      <c r="CK3" s="110" t="str">
        <f>IFERROR(_xlfn.XLOOKUP(CK$10,'INPATIENT RATE TABLE'!$E:$E,'INPATIENT RATE TABLE'!$I:$I),"NOT CONTRACTED")</f>
        <v>NOT CONTRACTED</v>
      </c>
      <c r="CL3" s="110" t="str">
        <f>IFERROR(_xlfn.XLOOKUP(CL$10,'INPATIENT RATE TABLE'!$E:$E,'INPATIENT RATE TABLE'!$I:$I),"NOT CONTRACTED")</f>
        <v>NOT CONTRACTED</v>
      </c>
      <c r="CM3" s="110" t="str">
        <f>IFERROR(_xlfn.XLOOKUP(CM$10,'INPATIENT RATE TABLE'!$E:$E,'INPATIENT RATE TABLE'!$I:$I),"NOT CONTRACTED")</f>
        <v>NOT CONTRACTED</v>
      </c>
      <c r="CN3" s="110" t="str">
        <f>IFERROR(_xlfn.XLOOKUP(CN$10,'INPATIENT RATE TABLE'!$E:$E,'INPATIENT RATE TABLE'!$I:$I),"NOT CONTRACTED")</f>
        <v>NOT CONTRACTED</v>
      </c>
      <c r="CO3" s="110" t="str">
        <f>IFERROR(_xlfn.XLOOKUP(CO$10,'INPATIENT RATE TABLE'!$E:$E,'INPATIENT RATE TABLE'!$I:$I),"NOT CONTRACTED")</f>
        <v>NOT CONTRACTED</v>
      </c>
      <c r="CP3" s="110" t="str">
        <f>IFERROR(_xlfn.XLOOKUP(CP$10,'INPATIENT RATE TABLE'!$E:$E,'INPATIENT RATE TABLE'!$I:$I),"NOT CONTRACTED")</f>
        <v>NOT CONTRACTED</v>
      </c>
      <c r="CQ3" s="110" t="str">
        <f>IFERROR(_xlfn.XLOOKUP(CQ$10,'INPATIENT RATE TABLE'!$E:$E,'INPATIENT RATE TABLE'!$I:$I),"NOT CONTRACTED")</f>
        <v>NOT CONTRACTED</v>
      </c>
      <c r="CR3" s="110" t="str">
        <f>IFERROR(_xlfn.XLOOKUP(CR$10,'INPATIENT RATE TABLE'!$E:$E,'INPATIENT RATE TABLE'!$I:$I),"NOT CONTRACTED")</f>
        <v>NOT CONTRACTED</v>
      </c>
      <c r="CS3" s="110" t="str">
        <f>IFERROR(_xlfn.XLOOKUP(CS$10,'INPATIENT RATE TABLE'!$E:$E,'INPATIENT RATE TABLE'!$I:$I),"NOT CONTRACTED")</f>
        <v>NOT CONTRACTED</v>
      </c>
      <c r="CT3" s="110" t="str">
        <f>IFERROR(_xlfn.XLOOKUP(CT$10,'INPATIENT RATE TABLE'!$E:$E,'INPATIENT RATE TABLE'!$I:$I),"NOT CONTRACTED")</f>
        <v>NOT CONTRACTED</v>
      </c>
      <c r="CU3" s="110" t="str">
        <f>IFERROR(_xlfn.XLOOKUP(CU$10,'INPATIENT RATE TABLE'!$E:$E,'INPATIENT RATE TABLE'!$I:$I),"NOT CONTRACTED")</f>
        <v>NOT CONTRACTED</v>
      </c>
      <c r="CV3" s="110" t="str">
        <f>IFERROR(_xlfn.XLOOKUP(CV$10,'INPATIENT RATE TABLE'!$E:$E,'INPATIENT RATE TABLE'!$I:$I),"NOT CONTRACTED")</f>
        <v>NOT CONTRACTED</v>
      </c>
      <c r="CW3" s="110" t="str">
        <f>IFERROR(_xlfn.XLOOKUP(CW$10,'INPATIENT RATE TABLE'!$E:$E,'INPATIENT RATE TABLE'!$I:$I),"NOT CONTRACTED")</f>
        <v>NOT CONTRACTED</v>
      </c>
      <c r="CX3" s="110" t="str">
        <f>IFERROR(_xlfn.XLOOKUP(CX$10,'INPATIENT RATE TABLE'!$E:$E,'INPATIENT RATE TABLE'!$I:$I),"NOT CONTRACTED")</f>
        <v>NOT CONTRACTED</v>
      </c>
      <c r="CY3" s="110" t="str">
        <f>IFERROR(_xlfn.XLOOKUP(CY$10,'INPATIENT RATE TABLE'!$E:$E,'INPATIENT RATE TABLE'!$I:$I),"NOT CONTRACTED")</f>
        <v>NOT CONTRACTED</v>
      </c>
      <c r="CZ3" s="110" t="str">
        <f>IFERROR(_xlfn.XLOOKUP(CZ$10,'INPATIENT RATE TABLE'!$E:$E,'INPATIENT RATE TABLE'!$I:$I),"NOT CONTRACTED")</f>
        <v>NOT CONTRACTED</v>
      </c>
      <c r="DA3" s="110" t="str">
        <f>IFERROR(_xlfn.XLOOKUP(DA$10,'INPATIENT RATE TABLE'!$E:$E,'INPATIENT RATE TABLE'!$I:$I),"NOT CONTRACTED")</f>
        <v>NOT CONTRACTED</v>
      </c>
      <c r="DB3" s="110" t="str">
        <f>IFERROR(_xlfn.XLOOKUP(DB$10,'INPATIENT RATE TABLE'!$E:$E,'INPATIENT RATE TABLE'!$I:$I),"NOT CONTRACTED")</f>
        <v>NOT CONTRACTED</v>
      </c>
      <c r="DC3" s="110" t="str">
        <f>IFERROR(_xlfn.XLOOKUP(DC$10,'INPATIENT RATE TABLE'!$E:$E,'INPATIENT RATE TABLE'!$I:$I),"NOT CONTRACTED")</f>
        <v>NOT CONTRACTED</v>
      </c>
      <c r="DD3" s="110" t="str">
        <f>IFERROR(_xlfn.XLOOKUP(DD$10,'INPATIENT RATE TABLE'!$E:$E,'INPATIENT RATE TABLE'!$I:$I),"NOT CONTRACTED")</f>
        <v>NOT CONTRACTED</v>
      </c>
    </row>
    <row r="4" spans="2:108" x14ac:dyDescent="0.25">
      <c r="B4" s="147"/>
      <c r="C4" s="97"/>
      <c r="D4" s="102"/>
      <c r="E4" s="98"/>
      <c r="F4" s="107"/>
      <c r="G4" s="98"/>
      <c r="H4" s="107"/>
      <c r="I4" s="104"/>
      <c r="J4" s="106"/>
      <c r="K4" s="111"/>
      <c r="L4" s="111"/>
      <c r="M4" s="111"/>
      <c r="N4" s="111"/>
      <c r="O4" s="111"/>
      <c r="P4" s="111"/>
      <c r="Q4" s="111"/>
      <c r="R4" s="111"/>
      <c r="S4" s="111"/>
      <c r="T4" s="111"/>
      <c r="U4" s="111"/>
      <c r="V4" s="111"/>
      <c r="W4" s="111"/>
      <c r="X4" s="111"/>
      <c r="Y4" s="111"/>
      <c r="Z4" s="111"/>
      <c r="AA4" s="111"/>
      <c r="AB4" s="111"/>
      <c r="AC4" s="111"/>
      <c r="AD4" s="111"/>
      <c r="AE4" s="111"/>
      <c r="AF4" s="111"/>
      <c r="AG4" s="111"/>
      <c r="AH4" s="111"/>
      <c r="AI4" s="111"/>
      <c r="AJ4" s="111"/>
      <c r="AK4" s="111"/>
      <c r="AL4" s="111"/>
      <c r="AM4" s="111"/>
      <c r="AN4" s="111"/>
      <c r="AO4" s="111"/>
      <c r="AP4" s="111"/>
      <c r="AQ4" s="111"/>
      <c r="AR4" s="111"/>
      <c r="AS4" s="111"/>
      <c r="AT4" s="111"/>
      <c r="AU4" s="111"/>
      <c r="AV4" s="111"/>
      <c r="AW4" s="111"/>
      <c r="AX4" s="111"/>
      <c r="AY4" s="111"/>
      <c r="AZ4" s="111"/>
      <c r="BA4" s="111"/>
      <c r="BB4" s="111"/>
      <c r="BC4" s="111"/>
      <c r="BD4" s="111"/>
      <c r="BE4" s="111"/>
      <c r="BF4" s="111"/>
      <c r="BG4" s="111"/>
      <c r="BH4" s="111"/>
      <c r="BI4" s="111"/>
      <c r="BJ4" s="111"/>
      <c r="BK4" s="111"/>
      <c r="BL4" s="111"/>
      <c r="BM4" s="111"/>
      <c r="BN4" s="111"/>
      <c r="BO4" s="111"/>
      <c r="BP4" s="111"/>
      <c r="BQ4" s="111"/>
      <c r="BR4" s="111"/>
      <c r="BS4" s="111"/>
      <c r="BT4" s="111"/>
      <c r="BU4" s="111"/>
      <c r="BV4" s="111"/>
      <c r="BW4" s="111"/>
      <c r="BX4" s="111"/>
      <c r="BY4" s="111"/>
      <c r="BZ4" s="111"/>
      <c r="CA4" s="111"/>
      <c r="CB4" s="111"/>
      <c r="CC4" s="111"/>
      <c r="CD4" s="111"/>
      <c r="CE4" s="111"/>
      <c r="CF4" s="111"/>
      <c r="CG4" s="111"/>
      <c r="CH4" s="111"/>
      <c r="CI4" s="111"/>
      <c r="CJ4" s="111"/>
      <c r="CK4" s="111"/>
      <c r="CL4" s="111"/>
      <c r="CM4" s="111"/>
      <c r="CN4" s="111"/>
      <c r="CO4" s="111"/>
      <c r="CP4" s="111"/>
      <c r="CQ4" s="111"/>
      <c r="CR4" s="111"/>
      <c r="CS4" s="111"/>
      <c r="CT4" s="111"/>
      <c r="CU4" s="111"/>
      <c r="CV4" s="111"/>
      <c r="CW4" s="111"/>
      <c r="CX4" s="111"/>
      <c r="CY4" s="111"/>
      <c r="CZ4" s="111"/>
      <c r="DA4" s="111"/>
      <c r="DB4" s="111"/>
      <c r="DC4" s="111"/>
      <c r="DD4" s="111"/>
    </row>
    <row r="5" spans="2:108" ht="30.75" customHeight="1" x14ac:dyDescent="0.25">
      <c r="B5" s="147"/>
      <c r="C5" s="135" t="s">
        <v>27</v>
      </c>
      <c r="D5" s="135" t="s">
        <v>324</v>
      </c>
      <c r="E5" s="150">
        <v>450</v>
      </c>
      <c r="F5" s="150">
        <f>IFERROR(_xlfn.MINIFS('OUTPATIENT RATE TABLE'!$I:$I,'OUTPATIENT RATE TABLE'!$I:$I,"&lt;&gt;0",'OUTPATIENT RATE TABLE'!$C:$C,'STANDARD CHARGES'!$B$11),"")</f>
        <v>125</v>
      </c>
      <c r="G5" s="150">
        <f>_xlfn.MAXIFS('OUTPATIENT RATE TABLE'!$I:$I,'OUTPATIENT RATE TABLE'!$C:$C,'STANDARD CHARGES'!$B$11)</f>
        <v>515</v>
      </c>
      <c r="H5" s="150">
        <f>_xlfn.XLOOKUP('STANDARD CHARGES'!$B$11,'PRIVATE PAY TABLE'!C:C,'PRIVATE PAY TABLE'!E:E)</f>
        <v>210</v>
      </c>
      <c r="I5" s="103" t="s">
        <v>8</v>
      </c>
      <c r="J5" s="105" t="str">
        <f>IFERROR(_xlfn.XLOOKUP(J$10,'OUTPATIENT RATE TABLE'!$E:$E,'OUTPATIENT RATE TABLE'!$G:$G),"NOT CONTRACTED")</f>
        <v>NOT CONTRACTED</v>
      </c>
      <c r="K5" s="112" t="str">
        <f>IFERROR(_xlfn.XLOOKUP(K$10,'OUTPATIENT RATE TABLE'!$E:$E,'OUTPATIENT RATE TABLE'!$G:$G),"NOT CONTRACTED")</f>
        <v>NOT CONTRACTED</v>
      </c>
      <c r="L5" s="112" t="str">
        <f>IFERROR(_xlfn.XLOOKUP(L$10,'OUTPATIENT RATE TABLE'!$E:$E,'OUTPATIENT RATE TABLE'!$G:$G),"NOT CONTRACTED")</f>
        <v>NOT CONTRACTED</v>
      </c>
      <c r="M5" s="112" t="str">
        <f>IFERROR(_xlfn.XLOOKUP(M$10,'OUTPATIENT RATE TABLE'!$E:$E,'OUTPATIENT RATE TABLE'!$G:$G),"NOT CONTRACTED")</f>
        <v>NOT CONTRACTED</v>
      </c>
      <c r="N5" s="112" t="str">
        <f>IFERROR(_xlfn.XLOOKUP(N$10,'OUTPATIENT RATE TABLE'!$E:$E,'OUTPATIENT RATE TABLE'!$G:$G),"NOT CONTRACTED")</f>
        <v>NOT CONTRACTED</v>
      </c>
      <c r="O5" s="112" t="str">
        <f>IFERROR(_xlfn.XLOOKUP(O$10,'OUTPATIENT RATE TABLE'!$E:$E,'OUTPATIENT RATE TABLE'!$G:$G),"NOT CONTRACTED")</f>
        <v>NOT CONTRACTED</v>
      </c>
      <c r="P5" s="112" t="str">
        <f>IFERROR(_xlfn.XLOOKUP(P$10,'OUTPATIENT RATE TABLE'!$E:$E,'OUTPATIENT RATE TABLE'!$G:$G),"NOT CONTRACTED")</f>
        <v>NOT CONTRACTED</v>
      </c>
      <c r="Q5" s="112" t="str">
        <f>IFERROR(_xlfn.XLOOKUP(Q$10,'OUTPATIENT RATE TABLE'!$E:$E,'OUTPATIENT RATE TABLE'!$G:$G),"NOT CONTRACTED")</f>
        <v>NOT CONTRACTED</v>
      </c>
      <c r="R5" s="112" t="str">
        <f>IFERROR(_xlfn.XLOOKUP(R$10,'OUTPATIENT RATE TABLE'!$E:$E,'OUTPATIENT RATE TABLE'!$G:$G),"NOT CONTRACTED")</f>
        <v>NOT CONTRACTED</v>
      </c>
      <c r="S5" s="112" t="str">
        <f>IFERROR(_xlfn.XLOOKUP(S$10,'OUTPATIENT RATE TABLE'!$E:$E,'OUTPATIENT RATE TABLE'!$G:$G),"NOT CONTRACTED")</f>
        <v>NOT CONTRACTED</v>
      </c>
      <c r="T5" s="112" t="str">
        <f>IFERROR(_xlfn.XLOOKUP(T$10,'OUTPATIENT RATE TABLE'!$E:$E,'OUTPATIENT RATE TABLE'!$G:$G),"NOT CONTRACTED")</f>
        <v>NOT CONTRACTED</v>
      </c>
      <c r="U5" s="112" t="str">
        <f>IFERROR(_xlfn.XLOOKUP(U$10,'OUTPATIENT RATE TABLE'!$E:$E,'OUTPATIENT RATE TABLE'!$G:$G),"NOT CONTRACTED")</f>
        <v>NOT CONTRACTED</v>
      </c>
      <c r="V5" s="112" t="str">
        <f>IFERROR(_xlfn.XLOOKUP(V$10,'OUTPATIENT RATE TABLE'!$E:$E,'OUTPATIENT RATE TABLE'!$G:$G),"NOT CONTRACTED")</f>
        <v>NOT CONTRACTED</v>
      </c>
      <c r="W5" s="112" t="str">
        <f>IFERROR(_xlfn.XLOOKUP(W$10,'OUTPATIENT RATE TABLE'!$E:$E,'OUTPATIENT RATE TABLE'!$G:$G),"NOT CONTRACTED")</f>
        <v>NOT CONTRACTED</v>
      </c>
      <c r="X5" s="112" t="str">
        <f>IFERROR(_xlfn.XLOOKUP(X$10,'OUTPATIENT RATE TABLE'!$E:$E,'OUTPATIENT RATE TABLE'!$G:$G),"NOT CONTRACTED")</f>
        <v>NOT CONTRACTED</v>
      </c>
      <c r="Y5" s="112" t="str">
        <f>IFERROR(_xlfn.XLOOKUP(Y$10,'OUTPATIENT RATE TABLE'!$E:$E,'OUTPATIENT RATE TABLE'!$G:$G),"NOT CONTRACTED")</f>
        <v>NOT CONTRACTED</v>
      </c>
      <c r="Z5" s="112" t="str">
        <f>IFERROR(_xlfn.XLOOKUP(Z$10,'OUTPATIENT RATE TABLE'!$E:$E,'OUTPATIENT RATE TABLE'!$G:$G),"NOT CONTRACTED")</f>
        <v>NOT CONTRACTED</v>
      </c>
      <c r="AA5" s="112" t="str">
        <f>IFERROR(_xlfn.XLOOKUP(AA$10,'OUTPATIENT RATE TABLE'!$E:$E,'OUTPATIENT RATE TABLE'!$G:$G),"NOT CONTRACTED")</f>
        <v>NOT CONTRACTED</v>
      </c>
      <c r="AB5" s="112" t="str">
        <f>IFERROR(_xlfn.XLOOKUP(AB$10,'OUTPATIENT RATE TABLE'!$E:$E,'OUTPATIENT RATE TABLE'!$G:$G),"NOT CONTRACTED")</f>
        <v>NOT CONTRACTED</v>
      </c>
      <c r="AC5" s="112" t="str">
        <f>IFERROR(_xlfn.XLOOKUP(AC$10,'OUTPATIENT RATE TABLE'!$E:$E,'OUTPATIENT RATE TABLE'!$G:$G),"NOT CONTRACTED")</f>
        <v>NOT CONTRACTED</v>
      </c>
      <c r="AD5" s="112" t="str">
        <f>IFERROR(_xlfn.XLOOKUP(AD$10,'OUTPATIENT RATE TABLE'!$E:$E,'OUTPATIENT RATE TABLE'!$G:$G),"NOT CONTRACTED")</f>
        <v>NOT CONTRACTED</v>
      </c>
      <c r="AE5" s="112" t="str">
        <f>IFERROR(_xlfn.XLOOKUP(AE$10,'OUTPATIENT RATE TABLE'!$E:$E,'OUTPATIENT RATE TABLE'!$G:$G),"NOT CONTRACTED")</f>
        <v>NOT CONTRACTED</v>
      </c>
      <c r="AF5" s="112" t="str">
        <f>IFERROR(_xlfn.XLOOKUP(AF$10,'OUTPATIENT RATE TABLE'!$E:$E,'OUTPATIENT RATE TABLE'!$G:$G),"NOT CONTRACTED")</f>
        <v>NOT CONTRACTED</v>
      </c>
      <c r="AG5" s="112" t="str">
        <f>IFERROR(_xlfn.XLOOKUP(AG$10,'OUTPATIENT RATE TABLE'!$E:$E,'OUTPATIENT RATE TABLE'!$G:$G),"NOT CONTRACTED")</f>
        <v>NOT CONTRACTED</v>
      </c>
      <c r="AH5" s="112" t="str">
        <f>IFERROR(_xlfn.XLOOKUP(AH$10,'OUTPATIENT RATE TABLE'!$E:$E,'OUTPATIENT RATE TABLE'!$G:$G),"NOT CONTRACTED")</f>
        <v>NOT CONTRACTED</v>
      </c>
      <c r="AI5" s="112" t="str">
        <f>IFERROR(_xlfn.XLOOKUP(AI$10,'OUTPATIENT RATE TABLE'!$E:$E,'OUTPATIENT RATE TABLE'!$G:$G),"NOT CONTRACTED")</f>
        <v>NOT CONTRACTED</v>
      </c>
      <c r="AJ5" s="112" t="str">
        <f>IFERROR(_xlfn.XLOOKUP(AJ$10,'OUTPATIENT RATE TABLE'!$E:$E,'OUTPATIENT RATE TABLE'!$G:$G),"NOT CONTRACTED")</f>
        <v>NOT CONTRACTED</v>
      </c>
      <c r="AK5" s="112" t="str">
        <f>IFERROR(_xlfn.XLOOKUP(AK$10,'OUTPATIENT RATE TABLE'!$E:$E,'OUTPATIENT RATE TABLE'!$G:$G),"NOT CONTRACTED")</f>
        <v>NOT CONTRACTED</v>
      </c>
      <c r="AL5" s="112" t="str">
        <f>IFERROR(_xlfn.XLOOKUP(AL$10,'OUTPATIENT RATE TABLE'!$E:$E,'OUTPATIENT RATE TABLE'!$G:$G),"NOT CONTRACTED")</f>
        <v>NOT CONTRACTED</v>
      </c>
      <c r="AM5" s="112" t="str">
        <f>IFERROR(_xlfn.XLOOKUP(AM$10,'OUTPATIENT RATE TABLE'!$E:$E,'OUTPATIENT RATE TABLE'!$G:$G),"NOT CONTRACTED")</f>
        <v>NOT CONTRACTED</v>
      </c>
      <c r="AN5" s="112" t="str">
        <f>IFERROR(_xlfn.XLOOKUP(AN$10,'OUTPATIENT RATE TABLE'!$E:$E,'OUTPATIENT RATE TABLE'!$G:$G),"NOT CONTRACTED")</f>
        <v>NOT CONTRACTED</v>
      </c>
      <c r="AO5" s="112" t="str">
        <f>IFERROR(_xlfn.XLOOKUP(AO$10,'OUTPATIENT RATE TABLE'!$E:$E,'OUTPATIENT RATE TABLE'!$G:$G),"NOT CONTRACTED")</f>
        <v>NOT CONTRACTED</v>
      </c>
      <c r="AP5" s="112" t="str">
        <f>IFERROR(_xlfn.XLOOKUP(AP$10,'OUTPATIENT RATE TABLE'!$E:$E,'OUTPATIENT RATE TABLE'!$G:$G),"NOT CONTRACTED")</f>
        <v>NOT CONTRACTED</v>
      </c>
      <c r="AQ5" s="112" t="str">
        <f>IFERROR(_xlfn.XLOOKUP(AQ$10,'OUTPATIENT RATE TABLE'!$E:$E,'OUTPATIENT RATE TABLE'!$G:$G),"NOT CONTRACTED")</f>
        <v>NOT CONTRACTED</v>
      </c>
      <c r="AR5" s="112" t="str">
        <f>IFERROR(_xlfn.XLOOKUP(AR$10,'OUTPATIENT RATE TABLE'!$E:$E,'OUTPATIENT RATE TABLE'!$G:$G),"NOT CONTRACTED")</f>
        <v>NOT CONTRACTED</v>
      </c>
      <c r="AS5" s="112" t="str">
        <f>IFERROR(_xlfn.XLOOKUP(AS$10,'OUTPATIENT RATE TABLE'!$E:$E,'OUTPATIENT RATE TABLE'!$G:$G),"NOT CONTRACTED")</f>
        <v>NOT CONTRACTED</v>
      </c>
      <c r="AT5" s="112" t="str">
        <f>IFERROR(_xlfn.XLOOKUP(AT$10,'OUTPATIENT RATE TABLE'!$E:$E,'OUTPATIENT RATE TABLE'!$G:$G),"NOT CONTRACTED")</f>
        <v>NOT CONTRACTED</v>
      </c>
      <c r="AU5" s="112" t="str">
        <f>IFERROR(_xlfn.XLOOKUP(AU$10,'OUTPATIENT RATE TABLE'!$E:$E,'OUTPATIENT RATE TABLE'!$G:$G),"NOT CONTRACTED")</f>
        <v>NOT CONTRACTED</v>
      </c>
      <c r="AV5" s="112" t="str">
        <f>IFERROR(_xlfn.XLOOKUP(AV$10,'OUTPATIENT RATE TABLE'!$E:$E,'OUTPATIENT RATE TABLE'!$G:$G),"NOT CONTRACTED")</f>
        <v>NOT CONTRACTED</v>
      </c>
      <c r="AW5" s="112" t="str">
        <f>IFERROR(_xlfn.XLOOKUP(AW$10,'OUTPATIENT RATE TABLE'!$E:$E,'OUTPATIENT RATE TABLE'!$G:$G),"NOT CONTRACTED")</f>
        <v>NOT CONTRACTED</v>
      </c>
      <c r="AX5" s="112" t="str">
        <f>IFERROR(_xlfn.XLOOKUP(AX$10,'OUTPATIENT RATE TABLE'!$E:$E,'OUTPATIENT RATE TABLE'!$G:$G),"NOT CONTRACTED")</f>
        <v>NOT CONTRACTED</v>
      </c>
      <c r="AY5" s="112" t="str">
        <f>IFERROR(_xlfn.XLOOKUP(AY$10,'OUTPATIENT RATE TABLE'!$E:$E,'OUTPATIENT RATE TABLE'!$G:$G),"NOT CONTRACTED")</f>
        <v>NOT CONTRACTED</v>
      </c>
      <c r="AZ5" s="112" t="str">
        <f>IFERROR(_xlfn.XLOOKUP(AZ$10,'OUTPATIENT RATE TABLE'!$E:$E,'OUTPATIENT RATE TABLE'!$G:$G),"NOT CONTRACTED")</f>
        <v>NOT CONTRACTED</v>
      </c>
      <c r="BA5" s="112" t="str">
        <f>IFERROR(_xlfn.XLOOKUP(BA$10,'OUTPATIENT RATE TABLE'!$E:$E,'OUTPATIENT RATE TABLE'!$G:$G),"NOT CONTRACTED")</f>
        <v>NOT CONTRACTED</v>
      </c>
      <c r="BB5" s="112" t="str">
        <f>IFERROR(_xlfn.XLOOKUP(BB$10,'OUTPATIENT RATE TABLE'!$E:$E,'OUTPATIENT RATE TABLE'!$G:$G),"NOT CONTRACTED")</f>
        <v>NOT CONTRACTED</v>
      </c>
      <c r="BC5" s="112" t="str">
        <f>IFERROR(_xlfn.XLOOKUP(BC$10,'OUTPATIENT RATE TABLE'!$E:$E,'OUTPATIENT RATE TABLE'!$G:$G),"NOT CONTRACTED")</f>
        <v>NOT CONTRACTED</v>
      </c>
      <c r="BD5" s="112" t="str">
        <f>IFERROR(_xlfn.XLOOKUP(BD$10,'OUTPATIENT RATE TABLE'!$E:$E,'OUTPATIENT RATE TABLE'!$G:$G),"NOT CONTRACTED")</f>
        <v>NOT CONTRACTED</v>
      </c>
      <c r="BE5" s="112" t="str">
        <f>IFERROR(_xlfn.XLOOKUP(BE$10,'OUTPATIENT RATE TABLE'!$E:$E,'OUTPATIENT RATE TABLE'!$G:$G),"NOT CONTRACTED")</f>
        <v>NOT CONTRACTED</v>
      </c>
      <c r="BF5" s="112" t="str">
        <f>IFERROR(_xlfn.XLOOKUP(BF$10,'OUTPATIENT RATE TABLE'!$E:$E,'OUTPATIENT RATE TABLE'!$G:$G),"NOT CONTRACTED")</f>
        <v>NOT CONTRACTED</v>
      </c>
      <c r="BG5" s="112" t="str">
        <f>IFERROR(_xlfn.XLOOKUP(BG$10,'OUTPATIENT RATE TABLE'!$E:$E,'OUTPATIENT RATE TABLE'!$G:$G),"NOT CONTRACTED")</f>
        <v>NOT CONTRACTED</v>
      </c>
      <c r="BH5" s="112" t="str">
        <f>IFERROR(_xlfn.XLOOKUP(BH$10,'OUTPATIENT RATE TABLE'!$E:$E,'OUTPATIENT RATE TABLE'!$G:$G),"NOT CONTRACTED")</f>
        <v>NOT CONTRACTED</v>
      </c>
      <c r="BI5" s="112" t="str">
        <f>IFERROR(_xlfn.XLOOKUP(BI$10,'OUTPATIENT RATE TABLE'!$E:$E,'OUTPATIENT RATE TABLE'!$G:$G),"NOT CONTRACTED")</f>
        <v>NOT CONTRACTED</v>
      </c>
      <c r="BJ5" s="112" t="str">
        <f>IFERROR(_xlfn.XLOOKUP(BJ$10,'OUTPATIENT RATE TABLE'!$E:$E,'OUTPATIENT RATE TABLE'!$G:$G),"NOT CONTRACTED")</f>
        <v>NOT CONTRACTED</v>
      </c>
      <c r="BK5" s="112" t="str">
        <f>IFERROR(_xlfn.XLOOKUP(BK$10,'OUTPATIENT RATE TABLE'!$E:$E,'OUTPATIENT RATE TABLE'!$G:$G),"NOT CONTRACTED")</f>
        <v>NOT CONTRACTED</v>
      </c>
      <c r="BL5" s="112" t="str">
        <f>IFERROR(_xlfn.XLOOKUP(BL$10,'OUTPATIENT RATE TABLE'!$E:$E,'OUTPATIENT RATE TABLE'!$G:$G),"NOT CONTRACTED")</f>
        <v>NOT CONTRACTED</v>
      </c>
      <c r="BM5" s="112" t="str">
        <f>IFERROR(_xlfn.XLOOKUP(BM$10,'OUTPATIENT RATE TABLE'!$E:$E,'OUTPATIENT RATE TABLE'!$G:$G),"NOT CONTRACTED")</f>
        <v>NOT CONTRACTED</v>
      </c>
      <c r="BN5" s="112" t="str">
        <f>IFERROR(_xlfn.XLOOKUP(BN$10,'OUTPATIENT RATE TABLE'!$E:$E,'OUTPATIENT RATE TABLE'!$G:$G),"NOT CONTRACTED")</f>
        <v>NOT CONTRACTED</v>
      </c>
      <c r="BO5" s="112" t="str">
        <f>IFERROR(_xlfn.XLOOKUP(BO$10,'OUTPATIENT RATE TABLE'!$E:$E,'OUTPATIENT RATE TABLE'!$G:$G),"NOT CONTRACTED")</f>
        <v>NOT CONTRACTED</v>
      </c>
      <c r="BP5" s="112" t="str">
        <f>IFERROR(_xlfn.XLOOKUP(BP$10,'OUTPATIENT RATE TABLE'!$E:$E,'OUTPATIENT RATE TABLE'!$G:$G),"NOT CONTRACTED")</f>
        <v>NOT CONTRACTED</v>
      </c>
      <c r="BQ5" s="112" t="str">
        <f>IFERROR(_xlfn.XLOOKUP(BQ$10,'OUTPATIENT RATE TABLE'!$E:$E,'OUTPATIENT RATE TABLE'!$G:$G),"NOT CONTRACTED")</f>
        <v>NOT CONTRACTED</v>
      </c>
      <c r="BR5" s="112" t="str">
        <f>IFERROR(_xlfn.XLOOKUP(BR$10,'OUTPATIENT RATE TABLE'!$E:$E,'OUTPATIENT RATE TABLE'!$G:$G),"NOT CONTRACTED")</f>
        <v>NOT CONTRACTED</v>
      </c>
      <c r="BS5" s="112" t="str">
        <f>IFERROR(_xlfn.XLOOKUP(BS$10,'OUTPATIENT RATE TABLE'!$E:$E,'OUTPATIENT RATE TABLE'!$G:$G),"NOT CONTRACTED")</f>
        <v>NOT CONTRACTED</v>
      </c>
      <c r="BT5" s="112" t="str">
        <f>IFERROR(_xlfn.XLOOKUP(BT$10,'OUTPATIENT RATE TABLE'!$E:$E,'OUTPATIENT RATE TABLE'!$G:$G),"NOT CONTRACTED")</f>
        <v>NOT CONTRACTED</v>
      </c>
      <c r="BU5" s="112" t="str">
        <f>IFERROR(_xlfn.XLOOKUP(BU$10,'OUTPATIENT RATE TABLE'!$E:$E,'OUTPATIENT RATE TABLE'!$G:$G),"NOT CONTRACTED")</f>
        <v>NOT CONTRACTED</v>
      </c>
      <c r="BV5" s="112" t="str">
        <f>IFERROR(_xlfn.XLOOKUP(BV$10,'OUTPATIENT RATE TABLE'!$E:$E,'OUTPATIENT RATE TABLE'!$G:$G),"NOT CONTRACTED")</f>
        <v>NOT CONTRACTED</v>
      </c>
      <c r="BW5" s="112" t="str">
        <f>IFERROR(_xlfn.XLOOKUP(BW$10,'OUTPATIENT RATE TABLE'!$E:$E,'OUTPATIENT RATE TABLE'!$G:$G),"NOT CONTRACTED")</f>
        <v>NOT CONTRACTED</v>
      </c>
      <c r="BX5" s="112" t="str">
        <f>IFERROR(_xlfn.XLOOKUP(BX$10,'OUTPATIENT RATE TABLE'!$E:$E,'OUTPATIENT RATE TABLE'!$G:$G),"NOT CONTRACTED")</f>
        <v>NOT CONTRACTED</v>
      </c>
      <c r="BY5" s="112" t="str">
        <f>IFERROR(_xlfn.XLOOKUP(BY$10,'OUTPATIENT RATE TABLE'!$E:$E,'OUTPATIENT RATE TABLE'!$G:$G),"NOT CONTRACTED")</f>
        <v>NOT CONTRACTED</v>
      </c>
      <c r="BZ5" s="112" t="str">
        <f>IFERROR(_xlfn.XLOOKUP(BZ$10,'OUTPATIENT RATE TABLE'!$E:$E,'OUTPATIENT RATE TABLE'!$G:$G),"NOT CONTRACTED")</f>
        <v>NOT CONTRACTED</v>
      </c>
      <c r="CA5" s="112" t="str">
        <f>IFERROR(_xlfn.XLOOKUP(CA$10,'OUTPATIENT RATE TABLE'!$E:$E,'OUTPATIENT RATE TABLE'!$G:$G),"NOT CONTRACTED")</f>
        <v>NOT CONTRACTED</v>
      </c>
      <c r="CB5" s="112" t="str">
        <f>IFERROR(_xlfn.XLOOKUP(CB$10,'OUTPATIENT RATE TABLE'!$E:$E,'OUTPATIENT RATE TABLE'!$G:$G),"NOT CONTRACTED")</f>
        <v>NOT CONTRACTED</v>
      </c>
      <c r="CC5" s="112" t="str">
        <f>IFERROR(_xlfn.XLOOKUP(CC$10,'OUTPATIENT RATE TABLE'!$E:$E,'OUTPATIENT RATE TABLE'!$G:$G),"NOT CONTRACTED")</f>
        <v>NOT CONTRACTED</v>
      </c>
      <c r="CD5" s="112" t="str">
        <f>IFERROR(_xlfn.XLOOKUP(CD$10,'OUTPATIENT RATE TABLE'!$E:$E,'OUTPATIENT RATE TABLE'!$G:$G),"NOT CONTRACTED")</f>
        <v>NOT CONTRACTED</v>
      </c>
      <c r="CE5" s="112" t="str">
        <f>IFERROR(_xlfn.XLOOKUP(CE$10,'OUTPATIENT RATE TABLE'!$E:$E,'OUTPATIENT RATE TABLE'!$G:$G),"NOT CONTRACTED")</f>
        <v>NOT CONTRACTED</v>
      </c>
      <c r="CF5" s="112" t="str">
        <f>IFERROR(_xlfn.XLOOKUP(CF$10,'OUTPATIENT RATE TABLE'!$E:$E,'OUTPATIENT RATE TABLE'!$G:$G),"NOT CONTRACTED")</f>
        <v>NOT CONTRACTED</v>
      </c>
      <c r="CG5" s="112" t="str">
        <f>IFERROR(_xlfn.XLOOKUP(CG$10,'OUTPATIENT RATE TABLE'!$E:$E,'OUTPATIENT RATE TABLE'!$G:$G),"NOT CONTRACTED")</f>
        <v>NOT CONTRACTED</v>
      </c>
      <c r="CH5" s="112" t="str">
        <f>IFERROR(_xlfn.XLOOKUP(CH$10,'OUTPATIENT RATE TABLE'!$E:$E,'OUTPATIENT RATE TABLE'!$G:$G),"NOT CONTRACTED")</f>
        <v>NOT CONTRACTED</v>
      </c>
      <c r="CI5" s="112" t="str">
        <f>IFERROR(_xlfn.XLOOKUP(CI$10,'OUTPATIENT RATE TABLE'!$E:$E,'OUTPATIENT RATE TABLE'!$G:$G),"NOT CONTRACTED")</f>
        <v>NOT CONTRACTED</v>
      </c>
      <c r="CJ5" s="112" t="str">
        <f>IFERROR(_xlfn.XLOOKUP(CJ$10,'OUTPATIENT RATE TABLE'!$E:$E,'OUTPATIENT RATE TABLE'!$G:$G),"NOT CONTRACTED")</f>
        <v>NOT CONTRACTED</v>
      </c>
      <c r="CK5" s="112" t="str">
        <f>IFERROR(_xlfn.XLOOKUP(CK$10,'OUTPATIENT RATE TABLE'!$E:$E,'OUTPATIENT RATE TABLE'!$G:$G),"NOT CONTRACTED")</f>
        <v>NOT CONTRACTED</v>
      </c>
      <c r="CL5" s="112" t="str">
        <f>IFERROR(_xlfn.XLOOKUP(CL$10,'OUTPATIENT RATE TABLE'!$E:$E,'OUTPATIENT RATE TABLE'!$G:$G),"NOT CONTRACTED")</f>
        <v>NOT CONTRACTED</v>
      </c>
      <c r="CM5" s="112" t="str">
        <f>IFERROR(_xlfn.XLOOKUP(CM$10,'OUTPATIENT RATE TABLE'!$E:$E,'OUTPATIENT RATE TABLE'!$G:$G),"NOT CONTRACTED")</f>
        <v>NOT CONTRACTED</v>
      </c>
      <c r="CN5" s="112" t="str">
        <f>IFERROR(_xlfn.XLOOKUP(CN$10,'OUTPATIENT RATE TABLE'!$E:$E,'OUTPATIENT RATE TABLE'!$G:$G),"NOT CONTRACTED")</f>
        <v>NOT CONTRACTED</v>
      </c>
      <c r="CO5" s="112" t="str">
        <f>IFERROR(_xlfn.XLOOKUP(CO$10,'OUTPATIENT RATE TABLE'!$E:$E,'OUTPATIENT RATE TABLE'!$G:$G),"NOT CONTRACTED")</f>
        <v>NOT CONTRACTED</v>
      </c>
      <c r="CP5" s="112" t="str">
        <f>IFERROR(_xlfn.XLOOKUP(CP$10,'OUTPATIENT RATE TABLE'!$E:$E,'OUTPATIENT RATE TABLE'!$G:$G),"NOT CONTRACTED")</f>
        <v>NOT CONTRACTED</v>
      </c>
      <c r="CQ5" s="112" t="str">
        <f>IFERROR(_xlfn.XLOOKUP(CQ$10,'OUTPATIENT RATE TABLE'!$E:$E,'OUTPATIENT RATE TABLE'!$G:$G),"NOT CONTRACTED")</f>
        <v>NOT CONTRACTED</v>
      </c>
      <c r="CR5" s="112" t="str">
        <f>IFERROR(_xlfn.XLOOKUP(CR$10,'OUTPATIENT RATE TABLE'!$E:$E,'OUTPATIENT RATE TABLE'!$G:$G),"NOT CONTRACTED")</f>
        <v>NOT CONTRACTED</v>
      </c>
      <c r="CS5" s="112" t="str">
        <f>IFERROR(_xlfn.XLOOKUP(CS$10,'OUTPATIENT RATE TABLE'!$E:$E,'OUTPATIENT RATE TABLE'!$G:$G),"NOT CONTRACTED")</f>
        <v>NOT CONTRACTED</v>
      </c>
      <c r="CT5" s="112" t="str">
        <f>IFERROR(_xlfn.XLOOKUP(CT$10,'OUTPATIENT RATE TABLE'!$E:$E,'OUTPATIENT RATE TABLE'!$G:$G),"NOT CONTRACTED")</f>
        <v>NOT CONTRACTED</v>
      </c>
      <c r="CU5" s="112" t="str">
        <f>IFERROR(_xlfn.XLOOKUP(CU$10,'OUTPATIENT RATE TABLE'!$E:$E,'OUTPATIENT RATE TABLE'!$G:$G),"NOT CONTRACTED")</f>
        <v>NOT CONTRACTED</v>
      </c>
      <c r="CV5" s="112" t="str">
        <f>IFERROR(_xlfn.XLOOKUP(CV$10,'OUTPATIENT RATE TABLE'!$E:$E,'OUTPATIENT RATE TABLE'!$G:$G),"NOT CONTRACTED")</f>
        <v>NOT CONTRACTED</v>
      </c>
      <c r="CW5" s="112" t="str">
        <f>IFERROR(_xlfn.XLOOKUP(CW$10,'OUTPATIENT RATE TABLE'!$E:$E,'OUTPATIENT RATE TABLE'!$G:$G),"NOT CONTRACTED")</f>
        <v>NOT CONTRACTED</v>
      </c>
      <c r="CX5" s="112" t="str">
        <f>IFERROR(_xlfn.XLOOKUP(CX$10,'OUTPATIENT RATE TABLE'!$E:$E,'OUTPATIENT RATE TABLE'!$G:$G),"NOT CONTRACTED")</f>
        <v>NOT CONTRACTED</v>
      </c>
      <c r="CY5" s="112" t="str">
        <f>IFERROR(_xlfn.XLOOKUP(CY$10,'OUTPATIENT RATE TABLE'!$E:$E,'OUTPATIENT RATE TABLE'!$G:$G),"NOT CONTRACTED")</f>
        <v>NOT CONTRACTED</v>
      </c>
      <c r="CZ5" s="112" t="str">
        <f>IFERROR(_xlfn.XLOOKUP(CZ$10,'OUTPATIENT RATE TABLE'!$E:$E,'OUTPATIENT RATE TABLE'!$G:$G),"NOT CONTRACTED")</f>
        <v>NOT CONTRACTED</v>
      </c>
      <c r="DA5" s="112" t="str">
        <f>IFERROR(_xlfn.XLOOKUP(DA$10,'OUTPATIENT RATE TABLE'!$E:$E,'OUTPATIENT RATE TABLE'!$G:$G),"NOT CONTRACTED")</f>
        <v>NOT CONTRACTED</v>
      </c>
      <c r="DB5" s="112" t="str">
        <f>IFERROR(_xlfn.XLOOKUP(DB$10,'OUTPATIENT RATE TABLE'!$E:$E,'OUTPATIENT RATE TABLE'!$G:$G),"NOT CONTRACTED")</f>
        <v>NOT CONTRACTED</v>
      </c>
      <c r="DC5" s="112" t="str">
        <f>IFERROR(_xlfn.XLOOKUP(DC$10,'OUTPATIENT RATE TABLE'!$E:$E,'OUTPATIENT RATE TABLE'!$G:$G),"NOT CONTRACTED")</f>
        <v>NOT CONTRACTED</v>
      </c>
      <c r="DD5" s="112" t="str">
        <f>IFERROR(_xlfn.XLOOKUP(DD$10,'OUTPATIENT RATE TABLE'!$E:$E,'OUTPATIENT RATE TABLE'!$G:$G),"NOT CONTRACTED")</f>
        <v>NOT CONTRACTED</v>
      </c>
    </row>
    <row r="6" spans="2:108" ht="30.75" customHeight="1" x14ac:dyDescent="0.25">
      <c r="B6" s="147"/>
      <c r="C6" s="137"/>
      <c r="D6" s="137"/>
      <c r="E6" s="151"/>
      <c r="F6" s="151"/>
      <c r="G6" s="151"/>
      <c r="H6" s="151"/>
      <c r="I6" s="103" t="s">
        <v>317</v>
      </c>
      <c r="J6" s="112" t="str">
        <f>IF(IFERROR(_xlfn.XLOOKUP(J$10,'OUTPATIENT RATE TABLE'!$E:$E,'OUTPATIENT RATE TABLE'!$I:$I),"NOT CONTRACTED")=0,"NOT CONTRACTED",IFERROR(_xlfn.XLOOKUP(J$10,'OUTPATIENT RATE TABLE'!$E:$E,'OUTPATIENT RATE TABLE'!$I:$I),"NOT CONTRACTED"))</f>
        <v>NOT CONTRACTED</v>
      </c>
      <c r="K6" s="112" t="str">
        <f>IF(IFERROR(_xlfn.XLOOKUP(K$10,'OUTPATIENT RATE TABLE'!$E:$E,'OUTPATIENT RATE TABLE'!$I:$I),"NOT CONTRACTED")=0,"NOT CONTRACTED",IFERROR(_xlfn.XLOOKUP(K$10,'OUTPATIENT RATE TABLE'!$E:$E,'OUTPATIENT RATE TABLE'!$I:$I),"NOT CONTRACTED"))</f>
        <v>NOT CONTRACTED</v>
      </c>
      <c r="L6" s="112" t="str">
        <f>IF(IFERROR(_xlfn.XLOOKUP(L$10,'OUTPATIENT RATE TABLE'!$E:$E,'OUTPATIENT RATE TABLE'!$I:$I),"NOT CONTRACTED")=0,"NOT CONTRACTED",IFERROR(_xlfn.XLOOKUP(L$10,'OUTPATIENT RATE TABLE'!$E:$E,'OUTPATIENT RATE TABLE'!$I:$I),"NOT CONTRACTED"))</f>
        <v>NOT CONTRACTED</v>
      </c>
      <c r="M6" s="112" t="str">
        <f>IF(IFERROR(_xlfn.XLOOKUP(M$10,'OUTPATIENT RATE TABLE'!$E:$E,'OUTPATIENT RATE TABLE'!$I:$I),"NOT CONTRACTED")=0,"NOT CONTRACTED",IFERROR(_xlfn.XLOOKUP(M$10,'OUTPATIENT RATE TABLE'!$E:$E,'OUTPATIENT RATE TABLE'!$I:$I),"NOT CONTRACTED"))</f>
        <v>NOT CONTRACTED</v>
      </c>
      <c r="N6" s="112" t="str">
        <f>IF(IFERROR(_xlfn.XLOOKUP(N$10,'OUTPATIENT RATE TABLE'!$E:$E,'OUTPATIENT RATE TABLE'!$I:$I),"NOT CONTRACTED")=0,"NOT CONTRACTED",IFERROR(_xlfn.XLOOKUP(N$10,'OUTPATIENT RATE TABLE'!$E:$E,'OUTPATIENT RATE TABLE'!$I:$I),"NOT CONTRACTED"))</f>
        <v>NOT CONTRACTED</v>
      </c>
      <c r="O6" s="112" t="str">
        <f>IF(IFERROR(_xlfn.XLOOKUP(O$10,'OUTPATIENT RATE TABLE'!$E:$E,'OUTPATIENT RATE TABLE'!$I:$I),"NOT CONTRACTED")=0,"NOT CONTRACTED",IFERROR(_xlfn.XLOOKUP(O$10,'OUTPATIENT RATE TABLE'!$E:$E,'OUTPATIENT RATE TABLE'!$I:$I),"NOT CONTRACTED"))</f>
        <v>NOT CONTRACTED</v>
      </c>
      <c r="P6" s="112" t="str">
        <f>IF(IFERROR(_xlfn.XLOOKUP(P$10,'OUTPATIENT RATE TABLE'!$E:$E,'OUTPATIENT RATE TABLE'!$I:$I),"NOT CONTRACTED")=0,"NOT CONTRACTED",IFERROR(_xlfn.XLOOKUP(P$10,'OUTPATIENT RATE TABLE'!$E:$E,'OUTPATIENT RATE TABLE'!$I:$I),"NOT CONTRACTED"))</f>
        <v>NOT CONTRACTED</v>
      </c>
      <c r="Q6" s="112" t="str">
        <f>IF(IFERROR(_xlfn.XLOOKUP(Q$10,'OUTPATIENT RATE TABLE'!$E:$E,'OUTPATIENT RATE TABLE'!$I:$I),"NOT CONTRACTED")=0,"NOT CONTRACTED",IFERROR(_xlfn.XLOOKUP(Q$10,'OUTPATIENT RATE TABLE'!$E:$E,'OUTPATIENT RATE TABLE'!$I:$I),"NOT CONTRACTED"))</f>
        <v>NOT CONTRACTED</v>
      </c>
      <c r="R6" s="112" t="str">
        <f>IF(IFERROR(_xlfn.XLOOKUP(R$10,'OUTPATIENT RATE TABLE'!$E:$E,'OUTPATIENT RATE TABLE'!$I:$I),"NOT CONTRACTED")=0,"NOT CONTRACTED",IFERROR(_xlfn.XLOOKUP(R$10,'OUTPATIENT RATE TABLE'!$E:$E,'OUTPATIENT RATE TABLE'!$I:$I),"NOT CONTRACTED"))</f>
        <v>NOT CONTRACTED</v>
      </c>
      <c r="S6" s="112" t="str">
        <f>IF(IFERROR(_xlfn.XLOOKUP(S$10,'OUTPATIENT RATE TABLE'!$E:$E,'OUTPATIENT RATE TABLE'!$I:$I),"NOT CONTRACTED")=0,"NOT CONTRACTED",IFERROR(_xlfn.XLOOKUP(S$10,'OUTPATIENT RATE TABLE'!$E:$E,'OUTPATIENT RATE TABLE'!$I:$I),"NOT CONTRACTED"))</f>
        <v>NOT CONTRACTED</v>
      </c>
      <c r="T6" s="112" t="str">
        <f>IF(IFERROR(_xlfn.XLOOKUP(T$10,'OUTPATIENT RATE TABLE'!$E:$E,'OUTPATIENT RATE TABLE'!$I:$I),"NOT CONTRACTED")=0,"NOT CONTRACTED",IFERROR(_xlfn.XLOOKUP(T$10,'OUTPATIENT RATE TABLE'!$E:$E,'OUTPATIENT RATE TABLE'!$I:$I),"NOT CONTRACTED"))</f>
        <v>NOT CONTRACTED</v>
      </c>
      <c r="U6" s="112" t="str">
        <f>IF(IFERROR(_xlfn.XLOOKUP(U$10,'OUTPATIENT RATE TABLE'!$E:$E,'OUTPATIENT RATE TABLE'!$I:$I),"NOT CONTRACTED")=0,"NOT CONTRACTED",IFERROR(_xlfn.XLOOKUP(U$10,'OUTPATIENT RATE TABLE'!$E:$E,'OUTPATIENT RATE TABLE'!$I:$I),"NOT CONTRACTED"))</f>
        <v>NOT CONTRACTED</v>
      </c>
      <c r="V6" s="112" t="str">
        <f>IF(IFERROR(_xlfn.XLOOKUP(V$10,'OUTPATIENT RATE TABLE'!$E:$E,'OUTPATIENT RATE TABLE'!$I:$I),"NOT CONTRACTED")=0,"NOT CONTRACTED",IFERROR(_xlfn.XLOOKUP(V$10,'OUTPATIENT RATE TABLE'!$E:$E,'OUTPATIENT RATE TABLE'!$I:$I),"NOT CONTRACTED"))</f>
        <v>NOT CONTRACTED</v>
      </c>
      <c r="W6" s="112" t="str">
        <f>IF(IFERROR(_xlfn.XLOOKUP(W$10,'OUTPATIENT RATE TABLE'!$E:$E,'OUTPATIENT RATE TABLE'!$I:$I),"NOT CONTRACTED")=0,"NOT CONTRACTED",IFERROR(_xlfn.XLOOKUP(W$10,'OUTPATIENT RATE TABLE'!$E:$E,'OUTPATIENT RATE TABLE'!$I:$I),"NOT CONTRACTED"))</f>
        <v>NOT CONTRACTED</v>
      </c>
      <c r="X6" s="112" t="str">
        <f>IF(IFERROR(_xlfn.XLOOKUP(X$10,'OUTPATIENT RATE TABLE'!$E:$E,'OUTPATIENT RATE TABLE'!$I:$I),"NOT CONTRACTED")=0,"NOT CONTRACTED",IFERROR(_xlfn.XLOOKUP(X$10,'OUTPATIENT RATE TABLE'!$E:$E,'OUTPATIENT RATE TABLE'!$I:$I),"NOT CONTRACTED"))</f>
        <v>NOT CONTRACTED</v>
      </c>
      <c r="Y6" s="112" t="str">
        <f>IF(IFERROR(_xlfn.XLOOKUP(Y$10,'OUTPATIENT RATE TABLE'!$E:$E,'OUTPATIENT RATE TABLE'!$I:$I),"NOT CONTRACTED")=0,"NOT CONTRACTED",IFERROR(_xlfn.XLOOKUP(Y$10,'OUTPATIENT RATE TABLE'!$E:$E,'OUTPATIENT RATE TABLE'!$I:$I),"NOT CONTRACTED"))</f>
        <v>NOT CONTRACTED</v>
      </c>
      <c r="Z6" s="112" t="str">
        <f>IF(IFERROR(_xlfn.XLOOKUP(Z$10,'OUTPATIENT RATE TABLE'!$E:$E,'OUTPATIENT RATE TABLE'!$I:$I),"NOT CONTRACTED")=0,"NOT CONTRACTED",IFERROR(_xlfn.XLOOKUP(Z$10,'OUTPATIENT RATE TABLE'!$E:$E,'OUTPATIENT RATE TABLE'!$I:$I),"NOT CONTRACTED"))</f>
        <v>NOT CONTRACTED</v>
      </c>
      <c r="AA6" s="112" t="str">
        <f>IF(IFERROR(_xlfn.XLOOKUP(AA$10,'OUTPATIENT RATE TABLE'!$E:$E,'OUTPATIENT RATE TABLE'!$I:$I),"NOT CONTRACTED")=0,"NOT CONTRACTED",IFERROR(_xlfn.XLOOKUP(AA$10,'OUTPATIENT RATE TABLE'!$E:$E,'OUTPATIENT RATE TABLE'!$I:$I),"NOT CONTRACTED"))</f>
        <v>NOT CONTRACTED</v>
      </c>
      <c r="AB6" s="112" t="str">
        <f>IF(IFERROR(_xlfn.XLOOKUP(AB$10,'OUTPATIENT RATE TABLE'!$E:$E,'OUTPATIENT RATE TABLE'!$I:$I),"NOT CONTRACTED")=0,"NOT CONTRACTED",IFERROR(_xlfn.XLOOKUP(AB$10,'OUTPATIENT RATE TABLE'!$E:$E,'OUTPATIENT RATE TABLE'!$I:$I),"NOT CONTRACTED"))</f>
        <v>NOT CONTRACTED</v>
      </c>
      <c r="AC6" s="112" t="str">
        <f>IF(IFERROR(_xlfn.XLOOKUP(AC$10,'OUTPATIENT RATE TABLE'!$E:$E,'OUTPATIENT RATE TABLE'!$I:$I),"NOT CONTRACTED")=0,"NOT CONTRACTED",IFERROR(_xlfn.XLOOKUP(AC$10,'OUTPATIENT RATE TABLE'!$E:$E,'OUTPATIENT RATE TABLE'!$I:$I),"NOT CONTRACTED"))</f>
        <v>NOT CONTRACTED</v>
      </c>
      <c r="AD6" s="112" t="str">
        <f>IF(IFERROR(_xlfn.XLOOKUP(AD$10,'OUTPATIENT RATE TABLE'!$E:$E,'OUTPATIENT RATE TABLE'!$I:$I),"NOT CONTRACTED")=0,"NOT CONTRACTED",IFERROR(_xlfn.XLOOKUP(AD$10,'OUTPATIENT RATE TABLE'!$E:$E,'OUTPATIENT RATE TABLE'!$I:$I),"NOT CONTRACTED"))</f>
        <v>NOT CONTRACTED</v>
      </c>
      <c r="AE6" s="112" t="str">
        <f>IF(IFERROR(_xlfn.XLOOKUP(AE$10,'OUTPATIENT RATE TABLE'!$E:$E,'OUTPATIENT RATE TABLE'!$I:$I),"NOT CONTRACTED")=0,"NOT CONTRACTED",IFERROR(_xlfn.XLOOKUP(AE$10,'OUTPATIENT RATE TABLE'!$E:$E,'OUTPATIENT RATE TABLE'!$I:$I),"NOT CONTRACTED"))</f>
        <v>NOT CONTRACTED</v>
      </c>
      <c r="AF6" s="112" t="str">
        <f>IF(IFERROR(_xlfn.XLOOKUP(AF$10,'OUTPATIENT RATE TABLE'!$E:$E,'OUTPATIENT RATE TABLE'!$I:$I),"NOT CONTRACTED")=0,"NOT CONTRACTED",IFERROR(_xlfn.XLOOKUP(AF$10,'OUTPATIENT RATE TABLE'!$E:$E,'OUTPATIENT RATE TABLE'!$I:$I),"NOT CONTRACTED"))</f>
        <v>NOT CONTRACTED</v>
      </c>
      <c r="AG6" s="112" t="str">
        <f>IF(IFERROR(_xlfn.XLOOKUP(AG$10,'OUTPATIENT RATE TABLE'!$E:$E,'OUTPATIENT RATE TABLE'!$I:$I),"NOT CONTRACTED")=0,"NOT CONTRACTED",IFERROR(_xlfn.XLOOKUP(AG$10,'OUTPATIENT RATE TABLE'!$E:$E,'OUTPATIENT RATE TABLE'!$I:$I),"NOT CONTRACTED"))</f>
        <v>NOT CONTRACTED</v>
      </c>
      <c r="AH6" s="112" t="str">
        <f>IF(IFERROR(_xlfn.XLOOKUP(AH$10,'OUTPATIENT RATE TABLE'!$E:$E,'OUTPATIENT RATE TABLE'!$I:$I),"NOT CONTRACTED")=0,"NOT CONTRACTED",IFERROR(_xlfn.XLOOKUP(AH$10,'OUTPATIENT RATE TABLE'!$E:$E,'OUTPATIENT RATE TABLE'!$I:$I),"NOT CONTRACTED"))</f>
        <v>NOT CONTRACTED</v>
      </c>
      <c r="AI6" s="112" t="str">
        <f>IF(IFERROR(_xlfn.XLOOKUP(AI$10,'OUTPATIENT RATE TABLE'!$E:$E,'OUTPATIENT RATE TABLE'!$I:$I),"NOT CONTRACTED")=0,"NOT CONTRACTED",IFERROR(_xlfn.XLOOKUP(AI$10,'OUTPATIENT RATE TABLE'!$E:$E,'OUTPATIENT RATE TABLE'!$I:$I),"NOT CONTRACTED"))</f>
        <v>NOT CONTRACTED</v>
      </c>
      <c r="AJ6" s="112" t="str">
        <f>IF(IFERROR(_xlfn.XLOOKUP(AJ$10,'OUTPATIENT RATE TABLE'!$E:$E,'OUTPATIENT RATE TABLE'!$I:$I),"NOT CONTRACTED")=0,"NOT CONTRACTED",IFERROR(_xlfn.XLOOKUP(AJ$10,'OUTPATIENT RATE TABLE'!$E:$E,'OUTPATIENT RATE TABLE'!$I:$I),"NOT CONTRACTED"))</f>
        <v>NOT CONTRACTED</v>
      </c>
      <c r="AK6" s="112" t="str">
        <f>IF(IFERROR(_xlfn.XLOOKUP(AK$10,'OUTPATIENT RATE TABLE'!$E:$E,'OUTPATIENT RATE TABLE'!$I:$I),"NOT CONTRACTED")=0,"NOT CONTRACTED",IFERROR(_xlfn.XLOOKUP(AK$10,'OUTPATIENT RATE TABLE'!$E:$E,'OUTPATIENT RATE TABLE'!$I:$I),"NOT CONTRACTED"))</f>
        <v>NOT CONTRACTED</v>
      </c>
      <c r="AL6" s="112" t="str">
        <f>IF(IFERROR(_xlfn.XLOOKUP(AL$10,'OUTPATIENT RATE TABLE'!$E:$E,'OUTPATIENT RATE TABLE'!$I:$I),"NOT CONTRACTED")=0,"NOT CONTRACTED",IFERROR(_xlfn.XLOOKUP(AL$10,'OUTPATIENT RATE TABLE'!$E:$E,'OUTPATIENT RATE TABLE'!$I:$I),"NOT CONTRACTED"))</f>
        <v>NOT CONTRACTED</v>
      </c>
      <c r="AM6" s="112" t="str">
        <f>IF(IFERROR(_xlfn.XLOOKUP(AM$10,'OUTPATIENT RATE TABLE'!$E:$E,'OUTPATIENT RATE TABLE'!$I:$I),"NOT CONTRACTED")=0,"NOT CONTRACTED",IFERROR(_xlfn.XLOOKUP(AM$10,'OUTPATIENT RATE TABLE'!$E:$E,'OUTPATIENT RATE TABLE'!$I:$I),"NOT CONTRACTED"))</f>
        <v>NOT CONTRACTED</v>
      </c>
      <c r="AN6" s="112" t="str">
        <f>IF(IFERROR(_xlfn.XLOOKUP(AN$10,'OUTPATIENT RATE TABLE'!$E:$E,'OUTPATIENT RATE TABLE'!$I:$I),"NOT CONTRACTED")=0,"NOT CONTRACTED",IFERROR(_xlfn.XLOOKUP(AN$10,'OUTPATIENT RATE TABLE'!$E:$E,'OUTPATIENT RATE TABLE'!$I:$I),"NOT CONTRACTED"))</f>
        <v>NOT CONTRACTED</v>
      </c>
      <c r="AO6" s="112" t="str">
        <f>IF(IFERROR(_xlfn.XLOOKUP(AO$10,'OUTPATIENT RATE TABLE'!$E:$E,'OUTPATIENT RATE TABLE'!$I:$I),"NOT CONTRACTED")=0,"NOT CONTRACTED",IFERROR(_xlfn.XLOOKUP(AO$10,'OUTPATIENT RATE TABLE'!$E:$E,'OUTPATIENT RATE TABLE'!$I:$I),"NOT CONTRACTED"))</f>
        <v>NOT CONTRACTED</v>
      </c>
      <c r="AP6" s="112" t="str">
        <f>IF(IFERROR(_xlfn.XLOOKUP(AP$10,'OUTPATIENT RATE TABLE'!$E:$E,'OUTPATIENT RATE TABLE'!$I:$I),"NOT CONTRACTED")=0,"NOT CONTRACTED",IFERROR(_xlfn.XLOOKUP(AP$10,'OUTPATIENT RATE TABLE'!$E:$E,'OUTPATIENT RATE TABLE'!$I:$I),"NOT CONTRACTED"))</f>
        <v>NOT CONTRACTED</v>
      </c>
      <c r="AQ6" s="112" t="str">
        <f>IF(IFERROR(_xlfn.XLOOKUP(AQ$10,'OUTPATIENT RATE TABLE'!$E:$E,'OUTPATIENT RATE TABLE'!$I:$I),"NOT CONTRACTED")=0,"NOT CONTRACTED",IFERROR(_xlfn.XLOOKUP(AQ$10,'OUTPATIENT RATE TABLE'!$E:$E,'OUTPATIENT RATE TABLE'!$I:$I),"NOT CONTRACTED"))</f>
        <v>NOT CONTRACTED</v>
      </c>
      <c r="AR6" s="112" t="str">
        <f>IF(IFERROR(_xlfn.XLOOKUP(AR$10,'OUTPATIENT RATE TABLE'!$E:$E,'OUTPATIENT RATE TABLE'!$I:$I),"NOT CONTRACTED")=0,"NOT CONTRACTED",IFERROR(_xlfn.XLOOKUP(AR$10,'OUTPATIENT RATE TABLE'!$E:$E,'OUTPATIENT RATE TABLE'!$I:$I),"NOT CONTRACTED"))</f>
        <v>NOT CONTRACTED</v>
      </c>
      <c r="AS6" s="112" t="str">
        <f>IF(IFERROR(_xlfn.XLOOKUP(AS$10,'OUTPATIENT RATE TABLE'!$E:$E,'OUTPATIENT RATE TABLE'!$I:$I),"NOT CONTRACTED")=0,"NOT CONTRACTED",IFERROR(_xlfn.XLOOKUP(AS$10,'OUTPATIENT RATE TABLE'!$E:$E,'OUTPATIENT RATE TABLE'!$I:$I),"NOT CONTRACTED"))</f>
        <v>NOT CONTRACTED</v>
      </c>
      <c r="AT6" s="112" t="str">
        <f>IF(IFERROR(_xlfn.XLOOKUP(AT$10,'OUTPATIENT RATE TABLE'!$E:$E,'OUTPATIENT RATE TABLE'!$I:$I),"NOT CONTRACTED")=0,"NOT CONTRACTED",IFERROR(_xlfn.XLOOKUP(AT$10,'OUTPATIENT RATE TABLE'!$E:$E,'OUTPATIENT RATE TABLE'!$I:$I),"NOT CONTRACTED"))</f>
        <v>NOT CONTRACTED</v>
      </c>
      <c r="AU6" s="112" t="str">
        <f>IF(IFERROR(_xlfn.XLOOKUP(AU$10,'OUTPATIENT RATE TABLE'!$E:$E,'OUTPATIENT RATE TABLE'!$I:$I),"NOT CONTRACTED")=0,"NOT CONTRACTED",IFERROR(_xlfn.XLOOKUP(AU$10,'OUTPATIENT RATE TABLE'!$E:$E,'OUTPATIENT RATE TABLE'!$I:$I),"NOT CONTRACTED"))</f>
        <v>NOT CONTRACTED</v>
      </c>
      <c r="AV6" s="112" t="str">
        <f>IF(IFERROR(_xlfn.XLOOKUP(AV$10,'OUTPATIENT RATE TABLE'!$E:$E,'OUTPATIENT RATE TABLE'!$I:$I),"NOT CONTRACTED")=0,"NOT CONTRACTED",IFERROR(_xlfn.XLOOKUP(AV$10,'OUTPATIENT RATE TABLE'!$E:$E,'OUTPATIENT RATE TABLE'!$I:$I),"NOT CONTRACTED"))</f>
        <v>NOT CONTRACTED</v>
      </c>
      <c r="AW6" s="112" t="str">
        <f>IF(IFERROR(_xlfn.XLOOKUP(AW$10,'OUTPATIENT RATE TABLE'!$E:$E,'OUTPATIENT RATE TABLE'!$I:$I),"NOT CONTRACTED")=0,"NOT CONTRACTED",IFERROR(_xlfn.XLOOKUP(AW$10,'OUTPATIENT RATE TABLE'!$E:$E,'OUTPATIENT RATE TABLE'!$I:$I),"NOT CONTRACTED"))</f>
        <v>NOT CONTRACTED</v>
      </c>
      <c r="AX6" s="112" t="str">
        <f>IF(IFERROR(_xlfn.XLOOKUP(AX$10,'OUTPATIENT RATE TABLE'!$E:$E,'OUTPATIENT RATE TABLE'!$I:$I),"NOT CONTRACTED")=0,"NOT CONTRACTED",IFERROR(_xlfn.XLOOKUP(AX$10,'OUTPATIENT RATE TABLE'!$E:$E,'OUTPATIENT RATE TABLE'!$I:$I),"NOT CONTRACTED"))</f>
        <v>NOT CONTRACTED</v>
      </c>
      <c r="AY6" s="112" t="str">
        <f>IF(IFERROR(_xlfn.XLOOKUP(AY$10,'OUTPATIENT RATE TABLE'!$E:$E,'OUTPATIENT RATE TABLE'!$I:$I),"NOT CONTRACTED")=0,"NOT CONTRACTED",IFERROR(_xlfn.XLOOKUP(AY$10,'OUTPATIENT RATE TABLE'!$E:$E,'OUTPATIENT RATE TABLE'!$I:$I),"NOT CONTRACTED"))</f>
        <v>NOT CONTRACTED</v>
      </c>
      <c r="AZ6" s="112" t="str">
        <f>IF(IFERROR(_xlfn.XLOOKUP(AZ$10,'OUTPATIENT RATE TABLE'!$E:$E,'OUTPATIENT RATE TABLE'!$I:$I),"NOT CONTRACTED")=0,"NOT CONTRACTED",IFERROR(_xlfn.XLOOKUP(AZ$10,'OUTPATIENT RATE TABLE'!$E:$E,'OUTPATIENT RATE TABLE'!$I:$I),"NOT CONTRACTED"))</f>
        <v>NOT CONTRACTED</v>
      </c>
      <c r="BA6" s="112" t="str">
        <f>IF(IFERROR(_xlfn.XLOOKUP(BA$10,'OUTPATIENT RATE TABLE'!$E:$E,'OUTPATIENT RATE TABLE'!$I:$I),"NOT CONTRACTED")=0,"NOT CONTRACTED",IFERROR(_xlfn.XLOOKUP(BA$10,'OUTPATIENT RATE TABLE'!$E:$E,'OUTPATIENT RATE TABLE'!$I:$I),"NOT CONTRACTED"))</f>
        <v>NOT CONTRACTED</v>
      </c>
      <c r="BB6" s="112" t="str">
        <f>IF(IFERROR(_xlfn.XLOOKUP(BB$10,'OUTPATIENT RATE TABLE'!$E:$E,'OUTPATIENT RATE TABLE'!$I:$I),"NOT CONTRACTED")=0,"NOT CONTRACTED",IFERROR(_xlfn.XLOOKUP(BB$10,'OUTPATIENT RATE TABLE'!$E:$E,'OUTPATIENT RATE TABLE'!$I:$I),"NOT CONTRACTED"))</f>
        <v>NOT CONTRACTED</v>
      </c>
      <c r="BC6" s="112" t="str">
        <f>IF(IFERROR(_xlfn.XLOOKUP(BC$10,'OUTPATIENT RATE TABLE'!$E:$E,'OUTPATIENT RATE TABLE'!$I:$I),"NOT CONTRACTED")=0,"NOT CONTRACTED",IFERROR(_xlfn.XLOOKUP(BC$10,'OUTPATIENT RATE TABLE'!$E:$E,'OUTPATIENT RATE TABLE'!$I:$I),"NOT CONTRACTED"))</f>
        <v>NOT CONTRACTED</v>
      </c>
      <c r="BD6" s="112" t="str">
        <f>IF(IFERROR(_xlfn.XLOOKUP(BD$10,'OUTPATIENT RATE TABLE'!$E:$E,'OUTPATIENT RATE TABLE'!$I:$I),"NOT CONTRACTED")=0,"NOT CONTRACTED",IFERROR(_xlfn.XLOOKUP(BD$10,'OUTPATIENT RATE TABLE'!$E:$E,'OUTPATIENT RATE TABLE'!$I:$I),"NOT CONTRACTED"))</f>
        <v>NOT CONTRACTED</v>
      </c>
      <c r="BE6" s="112" t="str">
        <f>IF(IFERROR(_xlfn.XLOOKUP(BE$10,'OUTPATIENT RATE TABLE'!$E:$E,'OUTPATIENT RATE TABLE'!$I:$I),"NOT CONTRACTED")=0,"NOT CONTRACTED",IFERROR(_xlfn.XLOOKUP(BE$10,'OUTPATIENT RATE TABLE'!$E:$E,'OUTPATIENT RATE TABLE'!$I:$I),"NOT CONTRACTED"))</f>
        <v>NOT CONTRACTED</v>
      </c>
      <c r="BF6" s="112" t="str">
        <f>IF(IFERROR(_xlfn.XLOOKUP(BF$10,'OUTPATIENT RATE TABLE'!$E:$E,'OUTPATIENT RATE TABLE'!$I:$I),"NOT CONTRACTED")=0,"NOT CONTRACTED",IFERROR(_xlfn.XLOOKUP(BF$10,'OUTPATIENT RATE TABLE'!$E:$E,'OUTPATIENT RATE TABLE'!$I:$I),"NOT CONTRACTED"))</f>
        <v>NOT CONTRACTED</v>
      </c>
      <c r="BG6" s="112" t="str">
        <f>IF(IFERROR(_xlfn.XLOOKUP(BG$10,'OUTPATIENT RATE TABLE'!$E:$E,'OUTPATIENT RATE TABLE'!$I:$I),"NOT CONTRACTED")=0,"NOT CONTRACTED",IFERROR(_xlfn.XLOOKUP(BG$10,'OUTPATIENT RATE TABLE'!$E:$E,'OUTPATIENT RATE TABLE'!$I:$I),"NOT CONTRACTED"))</f>
        <v>NOT CONTRACTED</v>
      </c>
      <c r="BH6" s="112" t="str">
        <f>IF(IFERROR(_xlfn.XLOOKUP(BH$10,'OUTPATIENT RATE TABLE'!$E:$E,'OUTPATIENT RATE TABLE'!$I:$I),"NOT CONTRACTED")=0,"NOT CONTRACTED",IFERROR(_xlfn.XLOOKUP(BH$10,'OUTPATIENT RATE TABLE'!$E:$E,'OUTPATIENT RATE TABLE'!$I:$I),"NOT CONTRACTED"))</f>
        <v>NOT CONTRACTED</v>
      </c>
      <c r="BI6" s="112" t="str">
        <f>IF(IFERROR(_xlfn.XLOOKUP(BI$10,'OUTPATIENT RATE TABLE'!$E:$E,'OUTPATIENT RATE TABLE'!$I:$I),"NOT CONTRACTED")=0,"NOT CONTRACTED",IFERROR(_xlfn.XLOOKUP(BI$10,'OUTPATIENT RATE TABLE'!$E:$E,'OUTPATIENT RATE TABLE'!$I:$I),"NOT CONTRACTED"))</f>
        <v>NOT CONTRACTED</v>
      </c>
      <c r="BJ6" s="112" t="str">
        <f>IF(IFERROR(_xlfn.XLOOKUP(BJ$10,'OUTPATIENT RATE TABLE'!$E:$E,'OUTPATIENT RATE TABLE'!$I:$I),"NOT CONTRACTED")=0,"NOT CONTRACTED",IFERROR(_xlfn.XLOOKUP(BJ$10,'OUTPATIENT RATE TABLE'!$E:$E,'OUTPATIENT RATE TABLE'!$I:$I),"NOT CONTRACTED"))</f>
        <v>NOT CONTRACTED</v>
      </c>
      <c r="BK6" s="112" t="str">
        <f>IF(IFERROR(_xlfn.XLOOKUP(BK$10,'OUTPATIENT RATE TABLE'!$E:$E,'OUTPATIENT RATE TABLE'!$I:$I),"NOT CONTRACTED")=0,"NOT CONTRACTED",IFERROR(_xlfn.XLOOKUP(BK$10,'OUTPATIENT RATE TABLE'!$E:$E,'OUTPATIENT RATE TABLE'!$I:$I),"NOT CONTRACTED"))</f>
        <v>NOT CONTRACTED</v>
      </c>
      <c r="BL6" s="112" t="str">
        <f>IF(IFERROR(_xlfn.XLOOKUP(BL$10,'OUTPATIENT RATE TABLE'!$E:$E,'OUTPATIENT RATE TABLE'!$I:$I),"NOT CONTRACTED")=0,"NOT CONTRACTED",IFERROR(_xlfn.XLOOKUP(BL$10,'OUTPATIENT RATE TABLE'!$E:$E,'OUTPATIENT RATE TABLE'!$I:$I),"NOT CONTRACTED"))</f>
        <v>NOT CONTRACTED</v>
      </c>
      <c r="BM6" s="112" t="str">
        <f>IF(IFERROR(_xlfn.XLOOKUP(BM$10,'OUTPATIENT RATE TABLE'!$E:$E,'OUTPATIENT RATE TABLE'!$I:$I),"NOT CONTRACTED")=0,"NOT CONTRACTED",IFERROR(_xlfn.XLOOKUP(BM$10,'OUTPATIENT RATE TABLE'!$E:$E,'OUTPATIENT RATE TABLE'!$I:$I),"NOT CONTRACTED"))</f>
        <v>NOT CONTRACTED</v>
      </c>
      <c r="BN6" s="112" t="str">
        <f>IF(IFERROR(_xlfn.XLOOKUP(BN$10,'OUTPATIENT RATE TABLE'!$E:$E,'OUTPATIENT RATE TABLE'!$I:$I),"NOT CONTRACTED")=0,"NOT CONTRACTED",IFERROR(_xlfn.XLOOKUP(BN$10,'OUTPATIENT RATE TABLE'!$E:$E,'OUTPATIENT RATE TABLE'!$I:$I),"NOT CONTRACTED"))</f>
        <v>NOT CONTRACTED</v>
      </c>
      <c r="BO6" s="112" t="str">
        <f>IF(IFERROR(_xlfn.XLOOKUP(BO$10,'OUTPATIENT RATE TABLE'!$E:$E,'OUTPATIENT RATE TABLE'!$I:$I),"NOT CONTRACTED")=0,"NOT CONTRACTED",IFERROR(_xlfn.XLOOKUP(BO$10,'OUTPATIENT RATE TABLE'!$E:$E,'OUTPATIENT RATE TABLE'!$I:$I),"NOT CONTRACTED"))</f>
        <v>NOT CONTRACTED</v>
      </c>
      <c r="BP6" s="112" t="str">
        <f>IF(IFERROR(_xlfn.XLOOKUP(BP$10,'OUTPATIENT RATE TABLE'!$E:$E,'OUTPATIENT RATE TABLE'!$I:$I),"NOT CONTRACTED")=0,"NOT CONTRACTED",IFERROR(_xlfn.XLOOKUP(BP$10,'OUTPATIENT RATE TABLE'!$E:$E,'OUTPATIENT RATE TABLE'!$I:$I),"NOT CONTRACTED"))</f>
        <v>NOT CONTRACTED</v>
      </c>
      <c r="BQ6" s="112" t="str">
        <f>IF(IFERROR(_xlfn.XLOOKUP(BQ$10,'OUTPATIENT RATE TABLE'!$E:$E,'OUTPATIENT RATE TABLE'!$I:$I),"NOT CONTRACTED")=0,"NOT CONTRACTED",IFERROR(_xlfn.XLOOKUP(BQ$10,'OUTPATIENT RATE TABLE'!$E:$E,'OUTPATIENT RATE TABLE'!$I:$I),"NOT CONTRACTED"))</f>
        <v>NOT CONTRACTED</v>
      </c>
      <c r="BR6" s="112" t="str">
        <f>IF(IFERROR(_xlfn.XLOOKUP(BR$10,'OUTPATIENT RATE TABLE'!$E:$E,'OUTPATIENT RATE TABLE'!$I:$I),"NOT CONTRACTED")=0,"NOT CONTRACTED",IFERROR(_xlfn.XLOOKUP(BR$10,'OUTPATIENT RATE TABLE'!$E:$E,'OUTPATIENT RATE TABLE'!$I:$I),"NOT CONTRACTED"))</f>
        <v>NOT CONTRACTED</v>
      </c>
      <c r="BS6" s="112" t="str">
        <f>IF(IFERROR(_xlfn.XLOOKUP(BS$10,'OUTPATIENT RATE TABLE'!$E:$E,'OUTPATIENT RATE TABLE'!$I:$I),"NOT CONTRACTED")=0,"NOT CONTRACTED",IFERROR(_xlfn.XLOOKUP(BS$10,'OUTPATIENT RATE TABLE'!$E:$E,'OUTPATIENT RATE TABLE'!$I:$I),"NOT CONTRACTED"))</f>
        <v>NOT CONTRACTED</v>
      </c>
      <c r="BT6" s="112" t="str">
        <f>IF(IFERROR(_xlfn.XLOOKUP(BT$10,'OUTPATIENT RATE TABLE'!$E:$E,'OUTPATIENT RATE TABLE'!$I:$I),"NOT CONTRACTED")=0,"NOT CONTRACTED",IFERROR(_xlfn.XLOOKUP(BT$10,'OUTPATIENT RATE TABLE'!$E:$E,'OUTPATIENT RATE TABLE'!$I:$I),"NOT CONTRACTED"))</f>
        <v>NOT CONTRACTED</v>
      </c>
      <c r="BU6" s="112" t="str">
        <f>IF(IFERROR(_xlfn.XLOOKUP(BU$10,'OUTPATIENT RATE TABLE'!$E:$E,'OUTPATIENT RATE TABLE'!$I:$I),"NOT CONTRACTED")=0,"NOT CONTRACTED",IFERROR(_xlfn.XLOOKUP(BU$10,'OUTPATIENT RATE TABLE'!$E:$E,'OUTPATIENT RATE TABLE'!$I:$I),"NOT CONTRACTED"))</f>
        <v>NOT CONTRACTED</v>
      </c>
      <c r="BV6" s="112" t="str">
        <f>IF(IFERROR(_xlfn.XLOOKUP(BV$10,'OUTPATIENT RATE TABLE'!$E:$E,'OUTPATIENT RATE TABLE'!$I:$I),"NOT CONTRACTED")=0,"NOT CONTRACTED",IFERROR(_xlfn.XLOOKUP(BV$10,'OUTPATIENT RATE TABLE'!$E:$E,'OUTPATIENT RATE TABLE'!$I:$I),"NOT CONTRACTED"))</f>
        <v>NOT CONTRACTED</v>
      </c>
      <c r="BW6" s="112" t="str">
        <f>IF(IFERROR(_xlfn.XLOOKUP(BW$10,'OUTPATIENT RATE TABLE'!$E:$E,'OUTPATIENT RATE TABLE'!$I:$I),"NOT CONTRACTED")=0,"NOT CONTRACTED",IFERROR(_xlfn.XLOOKUP(BW$10,'OUTPATIENT RATE TABLE'!$E:$E,'OUTPATIENT RATE TABLE'!$I:$I),"NOT CONTRACTED"))</f>
        <v>NOT CONTRACTED</v>
      </c>
      <c r="BX6" s="112" t="str">
        <f>IF(IFERROR(_xlfn.XLOOKUP(BX$10,'OUTPATIENT RATE TABLE'!$E:$E,'OUTPATIENT RATE TABLE'!$I:$I),"NOT CONTRACTED")=0,"NOT CONTRACTED",IFERROR(_xlfn.XLOOKUP(BX$10,'OUTPATIENT RATE TABLE'!$E:$E,'OUTPATIENT RATE TABLE'!$I:$I),"NOT CONTRACTED"))</f>
        <v>NOT CONTRACTED</v>
      </c>
      <c r="BY6" s="112" t="str">
        <f>IF(IFERROR(_xlfn.XLOOKUP(BY$10,'OUTPATIENT RATE TABLE'!$E:$E,'OUTPATIENT RATE TABLE'!$I:$I),"NOT CONTRACTED")=0,"NOT CONTRACTED",IFERROR(_xlfn.XLOOKUP(BY$10,'OUTPATIENT RATE TABLE'!$E:$E,'OUTPATIENT RATE TABLE'!$I:$I),"NOT CONTRACTED"))</f>
        <v>NOT CONTRACTED</v>
      </c>
      <c r="BZ6" s="112" t="str">
        <f>IF(IFERROR(_xlfn.XLOOKUP(BZ$10,'OUTPATIENT RATE TABLE'!$E:$E,'OUTPATIENT RATE TABLE'!$I:$I),"NOT CONTRACTED")=0,"NOT CONTRACTED",IFERROR(_xlfn.XLOOKUP(BZ$10,'OUTPATIENT RATE TABLE'!$E:$E,'OUTPATIENT RATE TABLE'!$I:$I),"NOT CONTRACTED"))</f>
        <v>NOT CONTRACTED</v>
      </c>
      <c r="CA6" s="112" t="str">
        <f>IF(IFERROR(_xlfn.XLOOKUP(CA$10,'OUTPATIENT RATE TABLE'!$E:$E,'OUTPATIENT RATE TABLE'!$I:$I),"NOT CONTRACTED")=0,"NOT CONTRACTED",IFERROR(_xlfn.XLOOKUP(CA$10,'OUTPATIENT RATE TABLE'!$E:$E,'OUTPATIENT RATE TABLE'!$I:$I),"NOT CONTRACTED"))</f>
        <v>NOT CONTRACTED</v>
      </c>
      <c r="CB6" s="112" t="str">
        <f>IF(IFERROR(_xlfn.XLOOKUP(CB$10,'OUTPATIENT RATE TABLE'!$E:$E,'OUTPATIENT RATE TABLE'!$I:$I),"NOT CONTRACTED")=0,"NOT CONTRACTED",IFERROR(_xlfn.XLOOKUP(CB$10,'OUTPATIENT RATE TABLE'!$E:$E,'OUTPATIENT RATE TABLE'!$I:$I),"NOT CONTRACTED"))</f>
        <v>NOT CONTRACTED</v>
      </c>
      <c r="CC6" s="112" t="str">
        <f>IF(IFERROR(_xlfn.XLOOKUP(CC$10,'OUTPATIENT RATE TABLE'!$E:$E,'OUTPATIENT RATE TABLE'!$I:$I),"NOT CONTRACTED")=0,"NOT CONTRACTED",IFERROR(_xlfn.XLOOKUP(CC$10,'OUTPATIENT RATE TABLE'!$E:$E,'OUTPATIENT RATE TABLE'!$I:$I),"NOT CONTRACTED"))</f>
        <v>NOT CONTRACTED</v>
      </c>
      <c r="CD6" s="112" t="str">
        <f>IF(IFERROR(_xlfn.XLOOKUP(CD$10,'OUTPATIENT RATE TABLE'!$E:$E,'OUTPATIENT RATE TABLE'!$I:$I),"NOT CONTRACTED")=0,"NOT CONTRACTED",IFERROR(_xlfn.XLOOKUP(CD$10,'OUTPATIENT RATE TABLE'!$E:$E,'OUTPATIENT RATE TABLE'!$I:$I),"NOT CONTRACTED"))</f>
        <v>NOT CONTRACTED</v>
      </c>
      <c r="CE6" s="112" t="str">
        <f>IF(IFERROR(_xlfn.XLOOKUP(CE$10,'OUTPATIENT RATE TABLE'!$E:$E,'OUTPATIENT RATE TABLE'!$I:$I),"NOT CONTRACTED")=0,"NOT CONTRACTED",IFERROR(_xlfn.XLOOKUP(CE$10,'OUTPATIENT RATE TABLE'!$E:$E,'OUTPATIENT RATE TABLE'!$I:$I),"NOT CONTRACTED"))</f>
        <v>NOT CONTRACTED</v>
      </c>
      <c r="CF6" s="112" t="str">
        <f>IF(IFERROR(_xlfn.XLOOKUP(CF$10,'OUTPATIENT RATE TABLE'!$E:$E,'OUTPATIENT RATE TABLE'!$I:$I),"NOT CONTRACTED")=0,"NOT CONTRACTED",IFERROR(_xlfn.XLOOKUP(CF$10,'OUTPATIENT RATE TABLE'!$E:$E,'OUTPATIENT RATE TABLE'!$I:$I),"NOT CONTRACTED"))</f>
        <v>NOT CONTRACTED</v>
      </c>
      <c r="CG6" s="112" t="str">
        <f>IF(IFERROR(_xlfn.XLOOKUP(CG$10,'OUTPATIENT RATE TABLE'!$E:$E,'OUTPATIENT RATE TABLE'!$I:$I),"NOT CONTRACTED")=0,"NOT CONTRACTED",IFERROR(_xlfn.XLOOKUP(CG$10,'OUTPATIENT RATE TABLE'!$E:$E,'OUTPATIENT RATE TABLE'!$I:$I),"NOT CONTRACTED"))</f>
        <v>NOT CONTRACTED</v>
      </c>
      <c r="CH6" s="112" t="str">
        <f>IF(IFERROR(_xlfn.XLOOKUP(CH$10,'OUTPATIENT RATE TABLE'!$E:$E,'OUTPATIENT RATE TABLE'!$I:$I),"NOT CONTRACTED")=0,"NOT CONTRACTED",IFERROR(_xlfn.XLOOKUP(CH$10,'OUTPATIENT RATE TABLE'!$E:$E,'OUTPATIENT RATE TABLE'!$I:$I),"NOT CONTRACTED"))</f>
        <v>NOT CONTRACTED</v>
      </c>
      <c r="CI6" s="112" t="str">
        <f>IF(IFERROR(_xlfn.XLOOKUP(CI$10,'OUTPATIENT RATE TABLE'!$E:$E,'OUTPATIENT RATE TABLE'!$I:$I),"NOT CONTRACTED")=0,"NOT CONTRACTED",IFERROR(_xlfn.XLOOKUP(CI$10,'OUTPATIENT RATE TABLE'!$E:$E,'OUTPATIENT RATE TABLE'!$I:$I),"NOT CONTRACTED"))</f>
        <v>NOT CONTRACTED</v>
      </c>
      <c r="CJ6" s="112" t="str">
        <f>IF(IFERROR(_xlfn.XLOOKUP(CJ$10,'OUTPATIENT RATE TABLE'!$E:$E,'OUTPATIENT RATE TABLE'!$I:$I),"NOT CONTRACTED")=0,"NOT CONTRACTED",IFERROR(_xlfn.XLOOKUP(CJ$10,'OUTPATIENT RATE TABLE'!$E:$E,'OUTPATIENT RATE TABLE'!$I:$I),"NOT CONTRACTED"))</f>
        <v>NOT CONTRACTED</v>
      </c>
      <c r="CK6" s="112" t="str">
        <f>IF(IFERROR(_xlfn.XLOOKUP(CK$10,'OUTPATIENT RATE TABLE'!$E:$E,'OUTPATIENT RATE TABLE'!$I:$I),"NOT CONTRACTED")=0,"NOT CONTRACTED",IFERROR(_xlfn.XLOOKUP(CK$10,'OUTPATIENT RATE TABLE'!$E:$E,'OUTPATIENT RATE TABLE'!$I:$I),"NOT CONTRACTED"))</f>
        <v>NOT CONTRACTED</v>
      </c>
      <c r="CL6" s="112" t="str">
        <f>IF(IFERROR(_xlfn.XLOOKUP(CL$10,'OUTPATIENT RATE TABLE'!$E:$E,'OUTPATIENT RATE TABLE'!$I:$I),"NOT CONTRACTED")=0,"NOT CONTRACTED",IFERROR(_xlfn.XLOOKUP(CL$10,'OUTPATIENT RATE TABLE'!$E:$E,'OUTPATIENT RATE TABLE'!$I:$I),"NOT CONTRACTED"))</f>
        <v>NOT CONTRACTED</v>
      </c>
      <c r="CM6" s="112" t="str">
        <f>IF(IFERROR(_xlfn.XLOOKUP(CM$10,'OUTPATIENT RATE TABLE'!$E:$E,'OUTPATIENT RATE TABLE'!$I:$I),"NOT CONTRACTED")=0,"NOT CONTRACTED",IFERROR(_xlfn.XLOOKUP(CM$10,'OUTPATIENT RATE TABLE'!$E:$E,'OUTPATIENT RATE TABLE'!$I:$I),"NOT CONTRACTED"))</f>
        <v>NOT CONTRACTED</v>
      </c>
      <c r="CN6" s="112" t="str">
        <f>IF(IFERROR(_xlfn.XLOOKUP(CN$10,'OUTPATIENT RATE TABLE'!$E:$E,'OUTPATIENT RATE TABLE'!$I:$I),"NOT CONTRACTED")=0,"NOT CONTRACTED",IFERROR(_xlfn.XLOOKUP(CN$10,'OUTPATIENT RATE TABLE'!$E:$E,'OUTPATIENT RATE TABLE'!$I:$I),"NOT CONTRACTED"))</f>
        <v>NOT CONTRACTED</v>
      </c>
      <c r="CO6" s="112" t="str">
        <f>IF(IFERROR(_xlfn.XLOOKUP(CO$10,'OUTPATIENT RATE TABLE'!$E:$E,'OUTPATIENT RATE TABLE'!$I:$I),"NOT CONTRACTED")=0,"NOT CONTRACTED",IFERROR(_xlfn.XLOOKUP(CO$10,'OUTPATIENT RATE TABLE'!$E:$E,'OUTPATIENT RATE TABLE'!$I:$I),"NOT CONTRACTED"))</f>
        <v>NOT CONTRACTED</v>
      </c>
      <c r="CP6" s="112" t="str">
        <f>IF(IFERROR(_xlfn.XLOOKUP(CP$10,'OUTPATIENT RATE TABLE'!$E:$E,'OUTPATIENT RATE TABLE'!$I:$I),"NOT CONTRACTED")=0,"NOT CONTRACTED",IFERROR(_xlfn.XLOOKUP(CP$10,'OUTPATIENT RATE TABLE'!$E:$E,'OUTPATIENT RATE TABLE'!$I:$I),"NOT CONTRACTED"))</f>
        <v>NOT CONTRACTED</v>
      </c>
      <c r="CQ6" s="112" t="str">
        <f>IF(IFERROR(_xlfn.XLOOKUP(CQ$10,'OUTPATIENT RATE TABLE'!$E:$E,'OUTPATIENT RATE TABLE'!$I:$I),"NOT CONTRACTED")=0,"NOT CONTRACTED",IFERROR(_xlfn.XLOOKUP(CQ$10,'OUTPATIENT RATE TABLE'!$E:$E,'OUTPATIENT RATE TABLE'!$I:$I),"NOT CONTRACTED"))</f>
        <v>NOT CONTRACTED</v>
      </c>
      <c r="CR6" s="112" t="str">
        <f>IF(IFERROR(_xlfn.XLOOKUP(CR$10,'OUTPATIENT RATE TABLE'!$E:$E,'OUTPATIENT RATE TABLE'!$I:$I),"NOT CONTRACTED")=0,"NOT CONTRACTED",IFERROR(_xlfn.XLOOKUP(CR$10,'OUTPATIENT RATE TABLE'!$E:$E,'OUTPATIENT RATE TABLE'!$I:$I),"NOT CONTRACTED"))</f>
        <v>NOT CONTRACTED</v>
      </c>
      <c r="CS6" s="112" t="str">
        <f>IF(IFERROR(_xlfn.XLOOKUP(CS$10,'OUTPATIENT RATE TABLE'!$E:$E,'OUTPATIENT RATE TABLE'!$I:$I),"NOT CONTRACTED")=0,"NOT CONTRACTED",IFERROR(_xlfn.XLOOKUP(CS$10,'OUTPATIENT RATE TABLE'!$E:$E,'OUTPATIENT RATE TABLE'!$I:$I),"NOT CONTRACTED"))</f>
        <v>NOT CONTRACTED</v>
      </c>
      <c r="CT6" s="112" t="str">
        <f>IF(IFERROR(_xlfn.XLOOKUP(CT$10,'OUTPATIENT RATE TABLE'!$E:$E,'OUTPATIENT RATE TABLE'!$I:$I),"NOT CONTRACTED")=0,"NOT CONTRACTED",IFERROR(_xlfn.XLOOKUP(CT$10,'OUTPATIENT RATE TABLE'!$E:$E,'OUTPATIENT RATE TABLE'!$I:$I),"NOT CONTRACTED"))</f>
        <v>NOT CONTRACTED</v>
      </c>
      <c r="CU6" s="112" t="str">
        <f>IF(IFERROR(_xlfn.XLOOKUP(CU$10,'OUTPATIENT RATE TABLE'!$E:$E,'OUTPATIENT RATE TABLE'!$I:$I),"NOT CONTRACTED")=0,"NOT CONTRACTED",IFERROR(_xlfn.XLOOKUP(CU$10,'OUTPATIENT RATE TABLE'!$E:$E,'OUTPATIENT RATE TABLE'!$I:$I),"NOT CONTRACTED"))</f>
        <v>NOT CONTRACTED</v>
      </c>
      <c r="CV6" s="112" t="str">
        <f>IF(IFERROR(_xlfn.XLOOKUP(CV$10,'OUTPATIENT RATE TABLE'!$E:$E,'OUTPATIENT RATE TABLE'!$I:$I),"NOT CONTRACTED")=0,"NOT CONTRACTED",IFERROR(_xlfn.XLOOKUP(CV$10,'OUTPATIENT RATE TABLE'!$E:$E,'OUTPATIENT RATE TABLE'!$I:$I),"NOT CONTRACTED"))</f>
        <v>NOT CONTRACTED</v>
      </c>
      <c r="CW6" s="112" t="str">
        <f>IF(IFERROR(_xlfn.XLOOKUP(CW$10,'OUTPATIENT RATE TABLE'!$E:$E,'OUTPATIENT RATE TABLE'!$I:$I),"NOT CONTRACTED")=0,"NOT CONTRACTED",IFERROR(_xlfn.XLOOKUP(CW$10,'OUTPATIENT RATE TABLE'!$E:$E,'OUTPATIENT RATE TABLE'!$I:$I),"NOT CONTRACTED"))</f>
        <v>NOT CONTRACTED</v>
      </c>
      <c r="CX6" s="112" t="str">
        <f>IF(IFERROR(_xlfn.XLOOKUP(CX$10,'OUTPATIENT RATE TABLE'!$E:$E,'OUTPATIENT RATE TABLE'!$I:$I),"NOT CONTRACTED")=0,"NOT CONTRACTED",IFERROR(_xlfn.XLOOKUP(CX$10,'OUTPATIENT RATE TABLE'!$E:$E,'OUTPATIENT RATE TABLE'!$I:$I),"NOT CONTRACTED"))</f>
        <v>NOT CONTRACTED</v>
      </c>
      <c r="CY6" s="112" t="str">
        <f>IF(IFERROR(_xlfn.XLOOKUP(CY$10,'OUTPATIENT RATE TABLE'!$E:$E,'OUTPATIENT RATE TABLE'!$I:$I),"NOT CONTRACTED")=0,"NOT CONTRACTED",IFERROR(_xlfn.XLOOKUP(CY$10,'OUTPATIENT RATE TABLE'!$E:$E,'OUTPATIENT RATE TABLE'!$I:$I),"NOT CONTRACTED"))</f>
        <v>NOT CONTRACTED</v>
      </c>
      <c r="CZ6" s="112" t="str">
        <f>IF(IFERROR(_xlfn.XLOOKUP(CZ$10,'OUTPATIENT RATE TABLE'!$E:$E,'OUTPATIENT RATE TABLE'!$I:$I),"NOT CONTRACTED")=0,"NOT CONTRACTED",IFERROR(_xlfn.XLOOKUP(CZ$10,'OUTPATIENT RATE TABLE'!$E:$E,'OUTPATIENT RATE TABLE'!$I:$I),"NOT CONTRACTED"))</f>
        <v>NOT CONTRACTED</v>
      </c>
      <c r="DA6" s="112" t="str">
        <f>IF(IFERROR(_xlfn.XLOOKUP(DA$10,'OUTPATIENT RATE TABLE'!$E:$E,'OUTPATIENT RATE TABLE'!$I:$I),"NOT CONTRACTED")=0,"NOT CONTRACTED",IFERROR(_xlfn.XLOOKUP(DA$10,'OUTPATIENT RATE TABLE'!$E:$E,'OUTPATIENT RATE TABLE'!$I:$I),"NOT CONTRACTED"))</f>
        <v>NOT CONTRACTED</v>
      </c>
      <c r="DB6" s="112" t="str">
        <f>IF(IFERROR(_xlfn.XLOOKUP(DB$10,'OUTPATIENT RATE TABLE'!$E:$E,'OUTPATIENT RATE TABLE'!$I:$I),"NOT CONTRACTED")=0,"NOT CONTRACTED",IFERROR(_xlfn.XLOOKUP(DB$10,'OUTPATIENT RATE TABLE'!$E:$E,'OUTPATIENT RATE TABLE'!$I:$I),"NOT CONTRACTED"))</f>
        <v>NOT CONTRACTED</v>
      </c>
      <c r="DC6" s="112" t="str">
        <f>IF(IFERROR(_xlfn.XLOOKUP(DC$10,'OUTPATIENT RATE TABLE'!$E:$E,'OUTPATIENT RATE TABLE'!$I:$I),"NOT CONTRACTED")=0,"NOT CONTRACTED",IFERROR(_xlfn.XLOOKUP(DC$10,'OUTPATIENT RATE TABLE'!$E:$E,'OUTPATIENT RATE TABLE'!$I:$I),"NOT CONTRACTED"))</f>
        <v>NOT CONTRACTED</v>
      </c>
      <c r="DD6" s="112" t="str">
        <f>IF(IFERROR(_xlfn.XLOOKUP(DD$10,'OUTPATIENT RATE TABLE'!$E:$E,'OUTPATIENT RATE TABLE'!$I:$I),"NOT CONTRACTED")=0,"NOT CONTRACTED",IFERROR(_xlfn.XLOOKUP(DD$10,'OUTPATIENT RATE TABLE'!$E:$E,'OUTPATIENT RATE TABLE'!$I:$I),"NOT CONTRACTED"))</f>
        <v>NOT CONTRACTED</v>
      </c>
    </row>
    <row r="7" spans="2:108" x14ac:dyDescent="0.25">
      <c r="F7" s="108"/>
    </row>
    <row r="10" spans="2:108" ht="75" hidden="1" outlineLevel="1" x14ac:dyDescent="0.25">
      <c r="B10" t="str">
        <f>_xlfn.XLOOKUP(B2,'LOCATION LOOKUP TABLE'!B:B,'LOCATION LOOKUP TABLE'!C:C)</f>
        <v>550</v>
      </c>
      <c r="J10" s="57" t="str">
        <f>CONCATENATE($B$11,J1)</f>
        <v>AMARILLOADVANCED HEALTH SYSTEMS</v>
      </c>
      <c r="K10" s="57" t="str">
        <f t="shared" ref="K10:BH10" si="0">CONCATENATE($B$11,K1)</f>
        <v>AMARILLOAETNA (COMMERCIAL)</v>
      </c>
      <c r="L10" s="57" t="str">
        <f t="shared" si="0"/>
        <v>AMARILLOAETNA (MEDICARE ADVANTAGE)</v>
      </c>
      <c r="M10" s="57" t="str">
        <f t="shared" si="0"/>
        <v>AMARILLOAETNA BETTER HEALTH (MEDICAID)</v>
      </c>
      <c r="N10" s="57" t="str">
        <f t="shared" si="0"/>
        <v>AMARILLOAMERICAN HEALTH ADVANTAGE (MEDICARE ADVANTAGE)</v>
      </c>
      <c r="O10" s="57" t="str">
        <f t="shared" si="0"/>
        <v>AMARILLOAMERIGROUP LA HEALTHY BLUE (MEDICAID)</v>
      </c>
      <c r="P10" s="57" t="str">
        <f t="shared" si="0"/>
        <v>AMARILLOAMERIGROUP TX (MEDICARE ADVANTAGE)</v>
      </c>
      <c r="Q10" s="57" t="str">
        <f t="shared" si="0"/>
        <v>AMARILLOAMERIGROUP TX HEALTHY BLUE (MEDICAID)</v>
      </c>
      <c r="R10" s="57" t="str">
        <f t="shared" si="0"/>
        <v>AMARILLOAMERIHEALTH CARITAS (MEDICAID)</v>
      </c>
      <c r="S10" s="57" t="str">
        <f t="shared" si="0"/>
        <v>AMARILLOBCBS LOUISIANA (COMMERCIAL)</v>
      </c>
      <c r="T10" s="57" t="str">
        <f t="shared" si="0"/>
        <v>AMARILLOBCBS MISSISSIPPI (COMMERCIAL)</v>
      </c>
      <c r="U10" s="57" t="str">
        <f t="shared" si="0"/>
        <v>AMARILLOBCBS TEXAS (COMMERCIAL)</v>
      </c>
      <c r="V10" s="57" t="str">
        <f t="shared" si="0"/>
        <v>AMARILLOBCBS TX BLUE ESSENTIALS/BLUE PREMIER/BLUE HIGH PERFORMANCE HMO (COMMERCIAL)</v>
      </c>
      <c r="W10" s="57" t="str">
        <f t="shared" si="0"/>
        <v>AMARILLOBEACON HEALTH OPTIONS (COMMERCIAL)</v>
      </c>
      <c r="X10" s="57" t="str">
        <f t="shared" si="0"/>
        <v>AMARILLOBEACON HEALTH STRATEGIES (COMMERCIAL)</v>
      </c>
      <c r="Y10" s="57" t="str">
        <f t="shared" si="0"/>
        <v>AMARILLOBEACON HEALTH STRATEGIES (MEDICAID)</v>
      </c>
      <c r="Z10" s="57" t="str">
        <f t="shared" si="0"/>
        <v>AMARILLOBETTY HARDWICK MHMR (MEDICAID)</v>
      </c>
      <c r="AA10" s="57" t="str">
        <f t="shared" si="0"/>
        <v>AMARILLOBRAZOS VALLEY MHMR (MEDICAID)</v>
      </c>
      <c r="AB10" s="57" t="str">
        <f t="shared" si="0"/>
        <v>AMARILLOCENTER FOR LIFE SERVICES MHMR (MEDICAID)</v>
      </c>
      <c r="AC10" s="57" t="str">
        <f t="shared" si="0"/>
        <v>AMARILLOCENTRAL COUNTIES MHMR (MEDICAID)</v>
      </c>
      <c r="AD10" s="57" t="str">
        <f t="shared" si="0"/>
        <v>AMARILLOCENTRAL PLAINS MHMR (MEDICAID)</v>
      </c>
      <c r="AE10" s="57" t="str">
        <f t="shared" si="0"/>
        <v>AMARILLOCHRISTUS HEALTH (COMMERCIAL)</v>
      </c>
      <c r="AF10" s="57" t="str">
        <f t="shared" si="0"/>
        <v>AMARILLOCHRISTUS HEALTH (MEDICARE ADVANTAGE)</v>
      </c>
      <c r="AG10" s="57" t="str">
        <f t="shared" si="0"/>
        <v>AMARILLOCHRISTUS SPOHN HEALTH SYSTEM CORP - INDIGENT (COMMERCIAL)</v>
      </c>
      <c r="AH10" s="57" t="str">
        <f t="shared" si="0"/>
        <v>AMARILLOCHRISTUS SPOHN HEALTH SYSTEM CORP - NUECES AID PROGRAM (COMMERCIAL)</v>
      </c>
      <c r="AI10" s="57" t="str">
        <f t="shared" si="0"/>
        <v>AMARILLOCIGNA (COMMERCIAL)</v>
      </c>
      <c r="AJ10" s="57" t="str">
        <f t="shared" si="0"/>
        <v>AMARILLOCIGNA HEALTHSPRING (MEDICARE ADVANTAGE)</v>
      </c>
      <c r="AK10" s="57" t="str">
        <f t="shared" si="0"/>
        <v>AMARILLOCOASTAL PLAINS COMMUNITY CENTER (MHMR) (MEDICAID)</v>
      </c>
      <c r="AL10" s="57" t="str">
        <f t="shared" si="0"/>
        <v>AMARILLOCOMMUNITY CARE (MEDICARE ADVANTAGE)</v>
      </c>
      <c r="AM10" s="57" t="str">
        <f t="shared" si="0"/>
        <v>AMARILLOCOMMUNITY HEALTH CHOICE - LOI ONLY (MEDICAID)</v>
      </c>
      <c r="AN10" s="57" t="str">
        <f t="shared" si="0"/>
        <v>AMARILLOCOMMUNITY HEALTH CHOICE (COMMERCIAL)</v>
      </c>
      <c r="AO10" s="57" t="str">
        <f t="shared" si="0"/>
        <v>AMARILLOCOMMUNITY HEALTH CHOICE (MEDICAID)</v>
      </c>
      <c r="AP10" s="57" t="str">
        <f t="shared" si="0"/>
        <v>AMARILLOCOMMUNITY HEALTH CHOICE (MEDICARE ADVANTAGE)</v>
      </c>
      <c r="AQ10" s="57" t="str">
        <f t="shared" si="0"/>
        <v>AMARILLOCOVENANT MEDICAL CENTER (INDIGENT AGREEMENT) (COMMERCIAL)</v>
      </c>
      <c r="AR10" s="57" t="str">
        <f t="shared" si="0"/>
        <v>AMARILLODIGNITY CARE (MEDICARE ADVANTAGE)</v>
      </c>
      <c r="AS10" s="57" t="str">
        <f t="shared" si="0"/>
        <v>AMARILLODRISCOLL HEALTH PLAN (MEDICAID)</v>
      </c>
      <c r="AT10" s="57" t="str">
        <f t="shared" si="0"/>
        <v>AMARILLOFIRST CARE (COMMERCIAL)</v>
      </c>
      <c r="AU10" s="57" t="str">
        <f t="shared" si="0"/>
        <v>AMARILLOFIRST CARE (MEDICAID)</v>
      </c>
      <c r="AV10" s="57" t="str">
        <f t="shared" si="0"/>
        <v>AMARILLOFIRST CHOICE HEALTH (COMMERCIAL)</v>
      </c>
      <c r="AW10" s="57" t="str">
        <f t="shared" si="0"/>
        <v>AMARILLOFRIDAY HEALTH PLANS (COMMERCIAL)</v>
      </c>
      <c r="AX10" s="57" t="str">
        <f t="shared" si="0"/>
        <v>AMARILLOFRIDAY HEALTH PLANS (MEDICARE ADVANTAGE)</v>
      </c>
      <c r="AY10" s="57" t="str">
        <f t="shared" si="0"/>
        <v>AMARILLOGALAXY HEALTH NETWORK (COMMERCIAL)</v>
      </c>
      <c r="AZ10" s="57" t="str">
        <f t="shared" si="0"/>
        <v>AMARILLOGILSBAR 360 ALLIANCE (COMMERCIAL</v>
      </c>
      <c r="BA10" s="57" t="str">
        <f t="shared" si="0"/>
        <v>AMARILLOHARRISON COUNTY (COMMERCIAL)</v>
      </c>
      <c r="BB10" s="57" t="str">
        <f t="shared" si="0"/>
        <v>AMARILLOHAWAIIAN MAINLAND (MEDICARE ADVANTAGE)</v>
      </c>
      <c r="BC10" s="57" t="str">
        <f t="shared" si="0"/>
        <v>AMARILLOHEALTHCARE HIGHWAYS (COMMERCIAL)</v>
      </c>
      <c r="BD10" s="57" t="str">
        <f t="shared" si="0"/>
        <v>AMARILLOHEALTHY BLUE (MEDICAID)</v>
      </c>
      <c r="BE10" s="57" t="str">
        <f t="shared" si="0"/>
        <v>AMARILLOHEART OF TX MHMR (MEDICAID)</v>
      </c>
      <c r="BF10" s="57" t="str">
        <f t="shared" si="0"/>
        <v>AMARILLOHUMANA (COMMERCIAL)</v>
      </c>
      <c r="BG10" s="57" t="str">
        <f t="shared" si="0"/>
        <v>AMARILLOHUMANA (MEDICARE ADVANTAGE)</v>
      </c>
      <c r="BH10" s="57" t="str">
        <f t="shared" si="0"/>
        <v>AMARILLOICE (IMMIGRATION AND CUSTOMS ENFORCEMENT) (COMMERCIAL)</v>
      </c>
      <c r="BI10" s="57" t="str">
        <f>CONCATENATE($B$11,BI1)</f>
        <v>AMARILLOLETOURNEAU UNIVERSITY</v>
      </c>
      <c r="BJ10" s="57" t="str">
        <f t="shared" ref="BJ10:DD10" si="1">CONCATENATE($B$11,BJ1)</f>
        <v>AMARILLOLOUISIANA HEALTHCARE CONNECTIONS (MEDICAID)</v>
      </c>
      <c r="BK10" s="57" t="str">
        <f t="shared" si="1"/>
        <v>AMARILLOMAGELLAN (COMMERCIAL</v>
      </c>
      <c r="BL10" s="57" t="str">
        <f t="shared" si="1"/>
        <v>AMARILLOMAGNOLIA HEALTH (COMMERCIAL)</v>
      </c>
      <c r="BM10" s="57" t="str">
        <f t="shared" si="1"/>
        <v>AMARILLOMAGNOLIA HEALTH (MEDICAID)</v>
      </c>
      <c r="BN10" s="57" t="str">
        <f t="shared" si="1"/>
        <v>AMARILLOMAGNOLIA HEALTH (MEDICARE ADVANTAGE)</v>
      </c>
      <c r="BO10" s="57" t="str">
        <f t="shared" si="1"/>
        <v>AMARILLOMEDICARE PART A</v>
      </c>
      <c r="BP10" s="57" t="str">
        <f t="shared" si="1"/>
        <v>AMARILLOMEDICARE PART B</v>
      </c>
      <c r="BQ10" s="57" t="str">
        <f t="shared" si="1"/>
        <v>AMARILLOMH NET (COMMERCIAL)</v>
      </c>
      <c r="BR10" s="57" t="str">
        <f t="shared" si="1"/>
        <v>AMARILLOMH NET (MEDICARE ADVANTAGE)</v>
      </c>
      <c r="BS10" s="57" t="str">
        <f t="shared" si="1"/>
        <v>AMARILLOMIDLAND MEMORIAL (MEDICAID)</v>
      </c>
      <c r="BT10" s="57" t="str">
        <f t="shared" si="1"/>
        <v>AMARILLOMOLINA HEALTHCARE (COMMERCIAL)</v>
      </c>
      <c r="BU10" s="57" t="str">
        <f t="shared" si="1"/>
        <v>AMARILLOMOLINA HEALTHCARE (MEDICAID)</v>
      </c>
      <c r="BV10" s="57" t="str">
        <f t="shared" si="1"/>
        <v>AMARILLOMOLINA HEALTHCARE (MEDICARE ADVANTAGE)</v>
      </c>
      <c r="BW10" s="57" t="str">
        <f t="shared" si="1"/>
        <v>AMARILLOMULTIPLAN (COMMERCIAL)</v>
      </c>
      <c r="BX10" s="57" t="str">
        <f t="shared" si="1"/>
        <v>AMARILLONORTH TEXAS INDIGENT SERVICES (MEDICAID)</v>
      </c>
      <c r="BY10" s="57" t="str">
        <f t="shared" si="1"/>
        <v>AMARILLONUECES COUNTY MHMR (MEDICAID)</v>
      </c>
      <c r="BZ10" s="57" t="str">
        <f t="shared" si="1"/>
        <v>AMARILLOOCCUNET (COMMERCIAL)</v>
      </c>
      <c r="CA10" s="57" t="str">
        <f t="shared" si="1"/>
        <v>AMARILLOOCHSNER HEALTH PLAN (MEDICARE ADVANTAGE)</v>
      </c>
      <c r="CB10" s="57" t="str">
        <f t="shared" si="1"/>
        <v>AMARILLOOPTUM (COMMERCIAL)</v>
      </c>
      <c r="CC10" s="57" t="str">
        <f t="shared" si="1"/>
        <v>AMARILLOOPTUM (MEDICAID)</v>
      </c>
      <c r="CD10" s="57" t="str">
        <f t="shared" si="1"/>
        <v>AMARILLOOPTUM (MEDICARE ADVANTAGE)</v>
      </c>
      <c r="CE10" s="57" t="str">
        <f t="shared" si="1"/>
        <v>AMARILLOOPTUM VA CCN (MEDICARE ADVANTAGE)</v>
      </c>
      <c r="CF10" s="57" t="str">
        <f t="shared" si="1"/>
        <v>AMARILLOPACE (FMOL) (MEDICARE ADVANTAGE)</v>
      </c>
      <c r="CG10" s="57" t="str">
        <f t="shared" si="1"/>
        <v>AMARILLOPERMIACARE MHMR (MEDICAID)</v>
      </c>
      <c r="CH10" s="57" t="str">
        <f t="shared" si="1"/>
        <v>AMARILLOPRESBYTERIAN NETWORK NM (MEDICAID)</v>
      </c>
      <c r="CI10" s="57" t="str">
        <f t="shared" si="1"/>
        <v>AMARILLOPROVIDER NETWORK OF AMERICA (MEDICARE ADVANTAGE)</v>
      </c>
      <c r="CJ10" s="57" t="str">
        <f t="shared" si="1"/>
        <v>AMARILLOPROVIDER PARTNERS HEALTH PLAN (PPHP) (MEDICARE ADVANTAGE)</v>
      </c>
      <c r="CK10" s="57" t="str">
        <f t="shared" si="1"/>
        <v>AMARILLORIGHTCARE (COMMERCIAL)</v>
      </c>
      <c r="CL10" s="57" t="str">
        <f t="shared" si="1"/>
        <v>AMARILLORIGHTCARE (MEDICAID)</v>
      </c>
      <c r="CM10" s="57" t="str">
        <f t="shared" si="1"/>
        <v>AMARILLOSCOTT AND WHITE (MEDICARE ADVANTAGE)</v>
      </c>
      <c r="CN10" s="57" t="str">
        <f t="shared" si="1"/>
        <v>AMARILLOSTARCARE MHMR (MEDICAID)</v>
      </c>
      <c r="CO10" s="57" t="str">
        <f t="shared" si="1"/>
        <v>AMARILLOSUPERIOR (COMMERCIAL)</v>
      </c>
      <c r="CP10" s="57" t="str">
        <f t="shared" si="1"/>
        <v>AMARILLOSUPERIOR (MEDICAID)</v>
      </c>
      <c r="CQ10" s="57" t="str">
        <f t="shared" si="1"/>
        <v>AMARILLOSUPERIOR (MEDICARE ADVANTAGE)</v>
      </c>
      <c r="CR10" s="57" t="str">
        <f t="shared" si="1"/>
        <v>AMARILLOTEXAS INDEPENDENT HEALTH PLAN (MEDICARE ADVANTAGE)</v>
      </c>
      <c r="CS10" s="57" t="str">
        <f t="shared" si="1"/>
        <v>AMARILLOTEXAS PANHANDLE CENTERS MHMR (MEDICAID)</v>
      </c>
      <c r="CT10" s="57" t="str">
        <f t="shared" si="1"/>
        <v>AMARILLOTRICARE HUMANA (COMMERCIAL)</v>
      </c>
      <c r="CU10" s="57" t="str">
        <f t="shared" si="1"/>
        <v>AMARILLOTRICARE WEST (COMMERCIAL)</v>
      </c>
      <c r="CV10" s="57" t="str">
        <f t="shared" si="1"/>
        <v>AMARILLOTRIWEST HEALTHCARE ALLIANCE (VACCN) (MEDICARE ADVANTAGE)</v>
      </c>
      <c r="CW10" s="57" t="str">
        <f t="shared" si="1"/>
        <v>AMARILLOUNITED HEALTHCARE (MEDICAID)</v>
      </c>
      <c r="CX10" s="57" t="str">
        <f t="shared" si="1"/>
        <v>AMARILLOVANTAGE HEALTH PLAN (COMMERCIAL)</v>
      </c>
      <c r="CY10" s="57" t="str">
        <f t="shared" si="1"/>
        <v>AMARILLOVANTAGE HEALTH PLAN (MEDICARE ADVANTAGE)</v>
      </c>
      <c r="CZ10" s="57" t="str">
        <f t="shared" si="1"/>
        <v>AMARILLOVERITY (COMMERCIAL)</v>
      </c>
      <c r="DA10" s="57" t="str">
        <f t="shared" si="1"/>
        <v>AMARILLOVETERANS CARE AGREEMENT (COMMERCIAL)</v>
      </c>
      <c r="DB10" s="57" t="str">
        <f t="shared" si="1"/>
        <v>AMARILLOWELLCARE (MEDICARE ADVANTAGE)</v>
      </c>
      <c r="DC10" s="57" t="str">
        <f t="shared" si="1"/>
        <v>AMARILLOWEST TEXAS CENTERS MHMR (MEDICAID)</v>
      </c>
      <c r="DD10" s="57" t="str">
        <f t="shared" si="1"/>
        <v>AMARILLOZELLIS (COMMERCIAL)</v>
      </c>
    </row>
    <row r="11" spans="2:108" hidden="1" outlineLevel="1" x14ac:dyDescent="0.25">
      <c r="B11" t="str">
        <f>_xlfn.XLOOKUP(B2,'LOCATION LOOKUP TABLE'!B:B,'LOCATION LOOKUP TABLE'!D:D)</f>
        <v>AMARILLO</v>
      </c>
    </row>
    <row r="12" spans="2:108" collapsed="1" x14ac:dyDescent="0.25"/>
  </sheetData>
  <mergeCells count="13">
    <mergeCell ref="B2:B6"/>
    <mergeCell ref="C2:C3"/>
    <mergeCell ref="C5:C6"/>
    <mergeCell ref="H2:H3"/>
    <mergeCell ref="E5:E6"/>
    <mergeCell ref="F5:F6"/>
    <mergeCell ref="G5:G6"/>
    <mergeCell ref="H5:H6"/>
    <mergeCell ref="D2:D3"/>
    <mergeCell ref="D5:D6"/>
    <mergeCell ref="E2:E3"/>
    <mergeCell ref="F2:F3"/>
    <mergeCell ref="G2:G3"/>
  </mergeCells>
  <phoneticPr fontId="2" type="noConversion"/>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99953E7F-0FEE-4B2B-9A5C-7E23AC83C5C6}">
          <x14:formula1>
            <xm:f>'LOCATION LOOKUP TABLE'!$B$4:$B$26</xm:f>
          </x14:formula1>
          <xm:sqref>B2:B6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3BFC7-02C5-45BD-9937-93162EED04BF}">
  <sheetPr codeName="Sheet1"/>
  <dimension ref="A2:N54"/>
  <sheetViews>
    <sheetView showGridLines="0" tabSelected="1" zoomScale="80" zoomScaleNormal="80" workbookViewId="0">
      <selection activeCell="S23" sqref="R23:S23"/>
    </sheetView>
  </sheetViews>
  <sheetFormatPr defaultRowHeight="15" x14ac:dyDescent="0.25"/>
  <cols>
    <col min="1" max="1" width="3.7109375" style="24" customWidth="1"/>
    <col min="2" max="2" width="24.7109375" style="24" hidden="1" customWidth="1"/>
    <col min="3" max="3" width="26.42578125" style="24" hidden="1" customWidth="1"/>
    <col min="4" max="4" width="18.140625" style="24" customWidth="1"/>
    <col min="5" max="5" width="29" style="24" customWidth="1"/>
    <col min="6" max="6" width="18.28515625" style="24" customWidth="1"/>
    <col min="7" max="7" width="23.42578125" style="24" customWidth="1"/>
    <col min="8" max="8" width="17.7109375" style="24" customWidth="1"/>
    <col min="9" max="9" width="16.140625" style="24" customWidth="1"/>
    <col min="10" max="10" width="16.7109375" style="24" customWidth="1"/>
    <col min="11" max="11" width="2.28515625" style="24" customWidth="1"/>
    <col min="12" max="14" width="16.7109375" style="24" customWidth="1"/>
    <col min="15" max="16384" width="9.140625" style="24"/>
  </cols>
  <sheetData>
    <row r="2" spans="1:14" ht="12.75" customHeight="1" x14ac:dyDescent="0.25">
      <c r="A2" s="93"/>
    </row>
    <row r="3" spans="1:14" ht="21" x14ac:dyDescent="0.35">
      <c r="D3" s="132" t="s">
        <v>384</v>
      </c>
      <c r="E3" s="133"/>
      <c r="F3" s="134"/>
      <c r="G3" s="72"/>
      <c r="H3" s="94" t="s">
        <v>313</v>
      </c>
    </row>
    <row r="4" spans="1:14" ht="13.5" customHeight="1" x14ac:dyDescent="0.35">
      <c r="D4" s="68"/>
      <c r="E4" s="68"/>
      <c r="F4" s="68"/>
      <c r="G4" s="67"/>
    </row>
    <row r="5" spans="1:14" hidden="1" x14ac:dyDescent="0.25">
      <c r="D5" s="69"/>
      <c r="E5" s="70" t="str">
        <f>IFERROR(VLOOKUP($D3,'LOCATION LOOKUP TABLE'!$B$3:$D$31,2,FALSE),"")</f>
        <v>460</v>
      </c>
      <c r="F5" s="71" t="str">
        <f>IFERROR(VLOOKUP($D3,'LOCATION LOOKUP TABLE'!$B$3:$D$31,3,FALSE),"")</f>
        <v>JACKSON</v>
      </c>
    </row>
    <row r="6" spans="1:14" hidden="1" x14ac:dyDescent="0.25">
      <c r="D6" s="125" t="str">
        <f>IF(OR(D3="",E8=""),"ERROR",CONCATENATE(F5,E8))</f>
        <v>JACKSONOptum (Medicare Advantage)</v>
      </c>
      <c r="E6" s="126"/>
      <c r="F6" s="127"/>
    </row>
    <row r="7" spans="1:14" ht="10.5" customHeight="1" x14ac:dyDescent="0.25"/>
    <row r="8" spans="1:14" ht="21" x14ac:dyDescent="0.35">
      <c r="D8" s="64" t="s">
        <v>1</v>
      </c>
      <c r="E8" s="138" t="s">
        <v>443</v>
      </c>
      <c r="F8" s="139"/>
      <c r="G8" s="72"/>
      <c r="H8" s="94" t="s">
        <v>314</v>
      </c>
    </row>
    <row r="9" spans="1:14" customFormat="1" ht="9.75" customHeight="1" x14ac:dyDescent="0.35">
      <c r="D9" s="121"/>
      <c r="E9" s="122"/>
      <c r="F9" s="122"/>
      <c r="G9" s="61"/>
      <c r="H9" s="123"/>
    </row>
    <row r="10" spans="1:14" customFormat="1" ht="21" customHeight="1" x14ac:dyDescent="0.25">
      <c r="D10" s="141" t="s">
        <v>379</v>
      </c>
      <c r="E10" s="141"/>
      <c r="F10" s="141"/>
      <c r="G10" s="141"/>
      <c r="H10" s="141"/>
      <c r="I10" s="141"/>
      <c r="J10" s="141"/>
      <c r="K10" s="141"/>
      <c r="L10" s="141"/>
      <c r="M10" s="141"/>
      <c r="N10" s="141"/>
    </row>
    <row r="11" spans="1:14" ht="8.25" customHeight="1" x14ac:dyDescent="0.25"/>
    <row r="12" spans="1:14" s="74" customFormat="1" ht="45" x14ac:dyDescent="0.25">
      <c r="B12" s="73" t="s">
        <v>3</v>
      </c>
      <c r="C12" s="73" t="s">
        <v>1</v>
      </c>
      <c r="D12" s="73" t="s">
        <v>4</v>
      </c>
      <c r="E12" s="73" t="s">
        <v>5</v>
      </c>
      <c r="F12" s="73" t="s">
        <v>6</v>
      </c>
      <c r="G12" s="73" t="s">
        <v>7</v>
      </c>
      <c r="H12" s="73" t="s">
        <v>8</v>
      </c>
      <c r="I12" s="73" t="s">
        <v>9</v>
      </c>
      <c r="J12" s="73" t="s">
        <v>10</v>
      </c>
      <c r="L12" s="73" t="s">
        <v>11</v>
      </c>
      <c r="M12" s="73" t="s">
        <v>12</v>
      </c>
      <c r="N12" s="73" t="s">
        <v>13</v>
      </c>
    </row>
    <row r="13" spans="1:14" x14ac:dyDescent="0.25">
      <c r="B13" s="142" t="s">
        <v>14</v>
      </c>
      <c r="C13" s="143" t="s">
        <v>15</v>
      </c>
      <c r="D13" s="140" t="s">
        <v>16</v>
      </c>
      <c r="E13" s="75" t="s">
        <v>17</v>
      </c>
      <c r="F13" s="75"/>
      <c r="G13" s="140" t="s">
        <v>18</v>
      </c>
      <c r="H13" s="135" t="str">
        <f>IFERROR(IF($D6="ERROR","SELECT INS PLAN",VLOOKUP($D6,'INPATIENT RATE TABLE'!$E$2:$I$503,3,FALSE)),"NOT CONTRACTED")</f>
        <v>100% MEDICARE</v>
      </c>
      <c r="I13" s="135" t="str">
        <f>IFERROR(IF($D6="ERROR","SELECT INS PLAN",VLOOKUP($D6,'INPATIENT RATE TABLE'!$E$2:$I$503,4,FALSE)),"NOT CONTRACTED")</f>
        <v>PER DAY</v>
      </c>
      <c r="J13" s="144">
        <f>IFERROR(IF($D6="ERROR","SELECT INS PLAN",VLOOKUP($D6,'INPATIENT RATE TABLE'!$E$2:$I$503,5,FALSE)),"NOT CONTRACTED")</f>
        <v>923.94753478067855</v>
      </c>
      <c r="L13" s="128">
        <f>IFERROR(_xlfn.XLOOKUP($E$5,'PRIVATE PAY TABLE'!B:B,'PRIVATE PAY TABLE'!D:D),0)</f>
        <v>800</v>
      </c>
      <c r="M13" s="128">
        <f>IFERROR(_xlfn.MINIFS('INPATIENT RATE TABLE'!$I$3:$I$503,'INPATIENT RATE TABLE'!$C$3:$C$503,'SHOPPABLE SERVICES'!$F$5),"")</f>
        <v>737.63</v>
      </c>
      <c r="N13" s="128">
        <f>IFERROR(_xlfn.MAXIFS('INPATIENT RATE TABLE'!$I$3:$I$503,'INPATIENT RATE TABLE'!$C$3:$C$503,'SHOPPABLE SERVICES'!$F$5),"")</f>
        <v>1094.9999999999998</v>
      </c>
    </row>
    <row r="14" spans="1:14" x14ac:dyDescent="0.25">
      <c r="B14" s="142"/>
      <c r="C14" s="143"/>
      <c r="D14" s="140"/>
      <c r="E14" s="76" t="s">
        <v>19</v>
      </c>
      <c r="F14" s="76"/>
      <c r="G14" s="140"/>
      <c r="H14" s="136"/>
      <c r="I14" s="136"/>
      <c r="J14" s="145"/>
      <c r="L14" s="128"/>
      <c r="M14" s="128"/>
      <c r="N14" s="128"/>
    </row>
    <row r="15" spans="1:14" x14ac:dyDescent="0.25">
      <c r="B15" s="142"/>
      <c r="C15" s="143"/>
      <c r="D15" s="140"/>
      <c r="E15" s="76" t="s">
        <v>20</v>
      </c>
      <c r="F15" s="76"/>
      <c r="G15" s="140"/>
      <c r="H15" s="136"/>
      <c r="I15" s="136"/>
      <c r="J15" s="145"/>
      <c r="L15" s="128"/>
      <c r="M15" s="128"/>
      <c r="N15" s="128"/>
    </row>
    <row r="16" spans="1:14" x14ac:dyDescent="0.25">
      <c r="B16" s="142"/>
      <c r="C16" s="143"/>
      <c r="D16" s="140"/>
      <c r="E16" s="76" t="s">
        <v>21</v>
      </c>
      <c r="F16" s="76"/>
      <c r="G16" s="140"/>
      <c r="H16" s="136"/>
      <c r="I16" s="136"/>
      <c r="J16" s="145"/>
      <c r="L16" s="128"/>
      <c r="M16" s="128"/>
      <c r="N16" s="128"/>
    </row>
    <row r="17" spans="2:14" x14ac:dyDescent="0.25">
      <c r="B17" s="142"/>
      <c r="C17" s="143"/>
      <c r="D17" s="140"/>
      <c r="E17" s="76" t="s">
        <v>22</v>
      </c>
      <c r="F17" s="76"/>
      <c r="G17" s="140"/>
      <c r="H17" s="136"/>
      <c r="I17" s="136"/>
      <c r="J17" s="145"/>
      <c r="L17" s="128"/>
      <c r="M17" s="128"/>
      <c r="N17" s="128"/>
    </row>
    <row r="18" spans="2:14" x14ac:dyDescent="0.25">
      <c r="B18" s="142"/>
      <c r="C18" s="143"/>
      <c r="D18" s="140"/>
      <c r="E18" s="77" t="s">
        <v>23</v>
      </c>
      <c r="F18" s="77"/>
      <c r="G18" s="140"/>
      <c r="H18" s="137"/>
      <c r="I18" s="137"/>
      <c r="J18" s="146"/>
      <c r="L18" s="128"/>
      <c r="M18" s="128"/>
      <c r="N18" s="128"/>
    </row>
    <row r="19" spans="2:14" x14ac:dyDescent="0.25">
      <c r="B19" s="142"/>
      <c r="C19" s="143"/>
      <c r="D19" s="140"/>
      <c r="E19" s="77" t="s">
        <v>24</v>
      </c>
      <c r="F19" s="78"/>
      <c r="G19" s="125" t="s">
        <v>25</v>
      </c>
      <c r="H19" s="126"/>
      <c r="I19" s="126"/>
      <c r="J19" s="127"/>
      <c r="L19" s="125" t="s">
        <v>25</v>
      </c>
      <c r="M19" s="126"/>
      <c r="N19" s="127"/>
    </row>
    <row r="23" spans="2:14" s="74" customFormat="1" ht="45" x14ac:dyDescent="0.25">
      <c r="B23" s="73" t="s">
        <v>3</v>
      </c>
      <c r="C23" s="73" t="s">
        <v>1</v>
      </c>
      <c r="D23" s="73" t="s">
        <v>4</v>
      </c>
      <c r="E23" s="73" t="s">
        <v>5</v>
      </c>
      <c r="F23" s="73" t="s">
        <v>6</v>
      </c>
      <c r="G23" s="73" t="s">
        <v>7</v>
      </c>
      <c r="H23" s="73" t="s">
        <v>8</v>
      </c>
      <c r="I23" s="73" t="s">
        <v>9</v>
      </c>
      <c r="J23" s="73" t="s">
        <v>10</v>
      </c>
      <c r="L23" s="73" t="s">
        <v>11</v>
      </c>
      <c r="M23" s="73" t="s">
        <v>12</v>
      </c>
      <c r="N23" s="73" t="s">
        <v>13</v>
      </c>
    </row>
    <row r="24" spans="2:14" x14ac:dyDescent="0.25">
      <c r="B24" s="142" t="s">
        <v>14</v>
      </c>
      <c r="C24" s="143" t="s">
        <v>26</v>
      </c>
      <c r="D24" s="140" t="s">
        <v>27</v>
      </c>
      <c r="E24" s="75" t="s">
        <v>28</v>
      </c>
      <c r="F24" s="79">
        <v>90853</v>
      </c>
      <c r="G24" s="140" t="s">
        <v>18</v>
      </c>
      <c r="H24" s="135" t="str">
        <f>IFERROR(IF($D6="ERROR","SELECT INS PLAN",VLOOKUP($D6,'OUTPATIENT RATE TABLE'!$E$3:$I$471,3,FALSE)),"NOT CONTRACTED")</f>
        <v>NOT CONTRACTED</v>
      </c>
      <c r="I24" s="135" t="str">
        <f>IFERROR(IF($D6="ERROR","SELECT INS PLAN",VLOOKUP($D6,'OUTPATIENT RATE TABLE'!$E$3:$I$471,4,FALSE)),"NOT CONTRACTED")</f>
        <v>NOT CONTRACTED</v>
      </c>
      <c r="J24" s="144" t="str">
        <f>IFERROR(IF($D6="ERROR","SELECT INS PLAN",VLOOKUP($D6,'OUTPATIENT RATE TABLE'!$E$3:$I$471,5,FALSE)),"NOT CONTRACTED")</f>
        <v>NOT CONTRACTED</v>
      </c>
      <c r="L24" s="128">
        <f>IFERROR(_xlfn.XLOOKUP($E$5,'PRIVATE PAY TABLE'!B:B,'PRIVATE PAY TABLE'!E:E),0)</f>
        <v>210</v>
      </c>
      <c r="M24" s="128">
        <f>IFERROR(_xlfn.MINIFS('OUTPATIENT RATE TABLE'!$I$3:$I$471,'OUTPATIENT RATE TABLE'!$I$3:$I$471,"&lt;&gt;0",'OUTPATIENT RATE TABLE'!$C$3:$C$471,'SHOPPABLE SERVICES'!$F$5),"")</f>
        <v>122.54</v>
      </c>
      <c r="N24" s="128">
        <f>_xlfn.MAXIFS('OUTPATIENT RATE TABLE'!$I$3:$I$471,'OUTPATIENT RATE TABLE'!$C$3:$C$471,'SHOPPABLE SERVICES'!$F$5)</f>
        <v>330</v>
      </c>
    </row>
    <row r="25" spans="2:14" x14ac:dyDescent="0.25">
      <c r="B25" s="142"/>
      <c r="C25" s="143"/>
      <c r="D25" s="140"/>
      <c r="E25" s="76" t="s">
        <v>29</v>
      </c>
      <c r="F25" s="80" t="s">
        <v>30</v>
      </c>
      <c r="G25" s="140"/>
      <c r="H25" s="136"/>
      <c r="I25" s="136"/>
      <c r="J25" s="145"/>
      <c r="L25" s="128"/>
      <c r="M25" s="128"/>
      <c r="N25" s="128"/>
    </row>
    <row r="26" spans="2:14" x14ac:dyDescent="0.25">
      <c r="B26" s="142"/>
      <c r="C26" s="143"/>
      <c r="D26" s="140"/>
      <c r="E26" s="76" t="s">
        <v>31</v>
      </c>
      <c r="F26" s="80">
        <v>90847</v>
      </c>
      <c r="G26" s="135"/>
      <c r="H26" s="137"/>
      <c r="I26" s="137"/>
      <c r="J26" s="146"/>
      <c r="L26" s="129"/>
      <c r="M26" s="129"/>
      <c r="N26" s="129"/>
    </row>
    <row r="27" spans="2:14" x14ac:dyDescent="0.25">
      <c r="B27" s="142"/>
      <c r="C27" s="143"/>
      <c r="D27" s="140"/>
      <c r="E27" s="9" t="s">
        <v>24</v>
      </c>
      <c r="F27" s="69"/>
      <c r="G27" s="125" t="s">
        <v>25</v>
      </c>
      <c r="H27" s="126"/>
      <c r="I27" s="126"/>
      <c r="J27" s="127"/>
      <c r="L27" s="125" t="s">
        <v>25</v>
      </c>
      <c r="M27" s="126"/>
      <c r="N27" s="127"/>
    </row>
    <row r="29" spans="2:14" ht="15.75" thickBot="1" x14ac:dyDescent="0.3">
      <c r="D29" s="86"/>
      <c r="E29" s="86"/>
      <c r="F29" s="86"/>
      <c r="G29" s="86"/>
      <c r="H29" s="86"/>
      <c r="I29" s="86"/>
      <c r="J29" s="86"/>
      <c r="K29" s="86"/>
      <c r="L29" s="86"/>
      <c r="M29" s="86"/>
      <c r="N29" s="86"/>
    </row>
    <row r="30" spans="2:14" ht="15.75" thickTop="1" x14ac:dyDescent="0.25">
      <c r="D30" s="81"/>
      <c r="E30" s="81"/>
      <c r="F30" s="81"/>
      <c r="G30" s="81"/>
      <c r="H30" s="81"/>
      <c r="I30" s="81"/>
      <c r="J30" s="81"/>
      <c r="K30" s="81"/>
      <c r="L30" s="81"/>
      <c r="M30" s="81"/>
      <c r="N30" s="81"/>
    </row>
    <row r="31" spans="2:14" x14ac:dyDescent="0.25">
      <c r="D31" s="82" t="s">
        <v>32</v>
      </c>
      <c r="E31" s="83"/>
      <c r="F31" s="83"/>
      <c r="G31" s="83"/>
      <c r="H31" s="81"/>
      <c r="I31" s="82" t="s">
        <v>33</v>
      </c>
      <c r="J31" s="83"/>
      <c r="K31" s="83"/>
      <c r="L31" s="83"/>
      <c r="M31" s="83"/>
      <c r="N31" s="83"/>
    </row>
    <row r="32" spans="2:14" ht="12.75" customHeight="1" x14ac:dyDescent="0.25">
      <c r="D32" s="81"/>
      <c r="E32" s="81"/>
      <c r="F32" s="81"/>
      <c r="G32" s="81"/>
      <c r="H32" s="81"/>
      <c r="I32" s="81"/>
      <c r="J32" s="81"/>
      <c r="K32" s="81"/>
      <c r="L32" s="81"/>
      <c r="M32" s="81"/>
      <c r="N32" s="81"/>
    </row>
    <row r="33" spans="4:14" x14ac:dyDescent="0.25">
      <c r="D33" s="81" t="s">
        <v>311</v>
      </c>
      <c r="E33" s="81"/>
      <c r="F33" s="81"/>
      <c r="G33" s="81"/>
      <c r="H33" s="81"/>
      <c r="I33" s="84" t="s">
        <v>34</v>
      </c>
      <c r="J33" s="81"/>
      <c r="K33" s="81"/>
      <c r="L33" s="81"/>
      <c r="M33" s="81"/>
      <c r="N33" s="81"/>
    </row>
    <row r="34" spans="4:14" ht="6.75" customHeight="1" x14ac:dyDescent="0.25">
      <c r="D34" s="81"/>
      <c r="E34" s="81"/>
      <c r="F34" s="81"/>
      <c r="G34" s="81"/>
      <c r="H34" s="81"/>
      <c r="I34" s="130" t="s">
        <v>35</v>
      </c>
      <c r="J34" s="130"/>
      <c r="K34" s="130"/>
      <c r="L34" s="130"/>
      <c r="M34" s="130"/>
      <c r="N34" s="130"/>
    </row>
    <row r="35" spans="4:14" ht="15" customHeight="1" x14ac:dyDescent="0.25">
      <c r="D35" s="81" t="s">
        <v>312</v>
      </c>
      <c r="E35" s="81"/>
      <c r="F35" s="81"/>
      <c r="G35" s="81"/>
      <c r="H35" s="81"/>
      <c r="I35" s="130"/>
      <c r="J35" s="130"/>
      <c r="K35" s="130"/>
      <c r="L35" s="130"/>
      <c r="M35" s="130"/>
      <c r="N35" s="130"/>
    </row>
    <row r="36" spans="4:14" x14ac:dyDescent="0.25">
      <c r="D36" s="81"/>
      <c r="E36" s="81"/>
      <c r="F36" s="81"/>
      <c r="G36" s="81"/>
      <c r="H36" s="81"/>
      <c r="I36" s="130"/>
      <c r="J36" s="130"/>
      <c r="K36" s="130"/>
      <c r="L36" s="130"/>
      <c r="M36" s="130"/>
      <c r="N36" s="130"/>
    </row>
    <row r="37" spans="4:14" x14ac:dyDescent="0.25">
      <c r="D37" s="82" t="s">
        <v>36</v>
      </c>
      <c r="E37" s="83"/>
      <c r="F37" s="83"/>
      <c r="G37" s="83"/>
      <c r="H37" s="81"/>
      <c r="I37" s="130"/>
      <c r="J37" s="130"/>
      <c r="K37" s="130"/>
      <c r="L37" s="130"/>
      <c r="M37" s="130"/>
      <c r="N37" s="130"/>
    </row>
    <row r="38" spans="4:14" x14ac:dyDescent="0.25">
      <c r="D38" s="81"/>
      <c r="E38" s="81"/>
      <c r="F38" s="81"/>
      <c r="G38" s="81"/>
      <c r="H38" s="81"/>
      <c r="I38" s="130"/>
      <c r="J38" s="130"/>
      <c r="K38" s="130"/>
      <c r="L38" s="130"/>
      <c r="M38" s="130"/>
      <c r="N38" s="130"/>
    </row>
    <row r="39" spans="4:14" x14ac:dyDescent="0.25">
      <c r="D39" s="84" t="s">
        <v>37</v>
      </c>
      <c r="E39" s="81"/>
      <c r="F39" s="81"/>
      <c r="G39" s="81"/>
      <c r="H39" s="81"/>
      <c r="I39" s="81"/>
      <c r="J39" s="81"/>
      <c r="K39" s="81"/>
      <c r="L39" s="81"/>
      <c r="M39" s="81"/>
      <c r="N39" s="81"/>
    </row>
    <row r="40" spans="4:14" ht="15" customHeight="1" x14ac:dyDescent="0.25">
      <c r="D40" s="130" t="s">
        <v>38</v>
      </c>
      <c r="E40" s="130"/>
      <c r="F40" s="130"/>
      <c r="G40" s="130"/>
      <c r="H40" s="81"/>
      <c r="I40" s="84" t="s">
        <v>39</v>
      </c>
      <c r="J40" s="81"/>
      <c r="K40" s="81"/>
      <c r="L40" s="81"/>
      <c r="M40" s="81"/>
      <c r="N40" s="81"/>
    </row>
    <row r="41" spans="4:14" x14ac:dyDescent="0.25">
      <c r="D41" s="130"/>
      <c r="E41" s="130"/>
      <c r="F41" s="130"/>
      <c r="G41" s="130"/>
      <c r="H41" s="81"/>
      <c r="I41" s="130" t="s">
        <v>40</v>
      </c>
      <c r="J41" s="130"/>
      <c r="K41" s="130"/>
      <c r="L41" s="130"/>
      <c r="M41" s="130"/>
      <c r="N41" s="130"/>
    </row>
    <row r="42" spans="4:14" x14ac:dyDescent="0.25">
      <c r="D42" s="130"/>
      <c r="E42" s="130"/>
      <c r="F42" s="130"/>
      <c r="G42" s="130"/>
      <c r="H42" s="81"/>
      <c r="I42" s="130"/>
      <c r="J42" s="130"/>
      <c r="K42" s="130"/>
      <c r="L42" s="130"/>
      <c r="M42" s="130"/>
      <c r="N42" s="130"/>
    </row>
    <row r="43" spans="4:14" x14ac:dyDescent="0.25">
      <c r="D43" s="130"/>
      <c r="E43" s="130"/>
      <c r="F43" s="130"/>
      <c r="G43" s="130"/>
      <c r="H43" s="81"/>
      <c r="I43" s="130"/>
      <c r="J43" s="130"/>
      <c r="K43" s="130"/>
      <c r="L43" s="130"/>
      <c r="M43" s="130"/>
      <c r="N43" s="130"/>
    </row>
    <row r="44" spans="4:14" x14ac:dyDescent="0.25">
      <c r="D44" s="130"/>
      <c r="E44" s="130"/>
      <c r="F44" s="130"/>
      <c r="G44" s="130"/>
      <c r="H44" s="81"/>
      <c r="I44" s="130"/>
      <c r="J44" s="130"/>
      <c r="K44" s="130"/>
      <c r="L44" s="130"/>
      <c r="M44" s="130"/>
      <c r="N44" s="130"/>
    </row>
    <row r="45" spans="4:14" x14ac:dyDescent="0.25">
      <c r="D45" s="130"/>
      <c r="E45" s="130"/>
      <c r="F45" s="130"/>
      <c r="G45" s="130"/>
      <c r="H45" s="81"/>
      <c r="I45" s="130"/>
      <c r="J45" s="130"/>
      <c r="K45" s="130"/>
      <c r="L45" s="130"/>
      <c r="M45" s="130"/>
      <c r="N45" s="130"/>
    </row>
    <row r="46" spans="4:14" x14ac:dyDescent="0.25">
      <c r="D46" s="130"/>
      <c r="E46" s="130"/>
      <c r="F46" s="130"/>
      <c r="G46" s="130"/>
      <c r="H46" s="81"/>
      <c r="I46" s="84" t="s">
        <v>41</v>
      </c>
      <c r="J46" s="81"/>
      <c r="K46" s="81"/>
      <c r="L46" s="81"/>
      <c r="M46" s="81"/>
      <c r="N46" s="81"/>
    </row>
    <row r="47" spans="4:14" x14ac:dyDescent="0.25">
      <c r="D47" s="84" t="s">
        <v>42</v>
      </c>
      <c r="E47" s="81"/>
      <c r="F47" s="81"/>
      <c r="G47" s="81"/>
      <c r="H47" s="81"/>
      <c r="I47" s="130" t="s">
        <v>43</v>
      </c>
      <c r="J47" s="130"/>
      <c r="K47" s="130"/>
      <c r="L47" s="130"/>
      <c r="M47" s="130"/>
      <c r="N47" s="130"/>
    </row>
    <row r="48" spans="4:14" x14ac:dyDescent="0.25">
      <c r="D48" s="130" t="s">
        <v>44</v>
      </c>
      <c r="E48" s="131"/>
      <c r="F48" s="131"/>
      <c r="G48" s="131"/>
      <c r="H48" s="81"/>
      <c r="I48" s="130"/>
      <c r="J48" s="130"/>
      <c r="K48" s="130"/>
      <c r="L48" s="130"/>
      <c r="M48" s="130"/>
      <c r="N48" s="130"/>
    </row>
    <row r="49" spans="4:14" x14ac:dyDescent="0.25">
      <c r="D49" s="131"/>
      <c r="E49" s="131"/>
      <c r="F49" s="131"/>
      <c r="G49" s="131"/>
      <c r="H49" s="81"/>
      <c r="I49" s="130"/>
      <c r="J49" s="130"/>
      <c r="K49" s="130"/>
      <c r="L49" s="130"/>
      <c r="M49" s="130"/>
      <c r="N49" s="130"/>
    </row>
    <row r="50" spans="4:14" x14ac:dyDescent="0.25">
      <c r="D50" s="131"/>
      <c r="E50" s="131"/>
      <c r="F50" s="131"/>
      <c r="G50" s="131"/>
      <c r="H50" s="81"/>
      <c r="I50" s="84" t="s">
        <v>45</v>
      </c>
      <c r="J50" s="81"/>
      <c r="K50" s="81"/>
      <c r="L50" s="81"/>
      <c r="M50" s="81"/>
      <c r="N50" s="81"/>
    </row>
    <row r="51" spans="4:14" x14ac:dyDescent="0.25">
      <c r="D51" s="131"/>
      <c r="E51" s="131"/>
      <c r="F51" s="131"/>
      <c r="G51" s="131"/>
      <c r="H51" s="81"/>
      <c r="I51" s="130" t="s">
        <v>46</v>
      </c>
      <c r="J51" s="130"/>
      <c r="K51" s="130"/>
      <c r="L51" s="130"/>
      <c r="M51" s="130"/>
      <c r="N51" s="130"/>
    </row>
    <row r="52" spans="4:14" x14ac:dyDescent="0.25">
      <c r="D52" s="131"/>
      <c r="E52" s="131"/>
      <c r="F52" s="131"/>
      <c r="G52" s="131"/>
      <c r="H52" s="81"/>
      <c r="I52" s="130"/>
      <c r="J52" s="130"/>
      <c r="K52" s="130"/>
      <c r="L52" s="130"/>
      <c r="M52" s="130"/>
      <c r="N52" s="130"/>
    </row>
    <row r="53" spans="4:14" ht="15.75" thickBot="1" x14ac:dyDescent="0.3">
      <c r="D53" s="85"/>
      <c r="E53" s="85"/>
      <c r="F53" s="85"/>
      <c r="G53" s="85"/>
      <c r="H53" s="85"/>
      <c r="I53" s="85"/>
      <c r="J53" s="85"/>
      <c r="K53" s="85"/>
      <c r="L53" s="85"/>
      <c r="M53" s="85"/>
      <c r="N53" s="85"/>
    </row>
    <row r="54" spans="4:14" ht="15.75" thickTop="1" x14ac:dyDescent="0.25"/>
  </sheetData>
  <sheetProtection algorithmName="SHA-512" hashValue="ORI0hpwW/BrwMQhY93oWmwB7aEw6K2+7tseeRlNhqPopqbvyMIFuN8iYiMhpv9Ko9ASLBTD6Aa5vHgF1z8ubcg==" saltValue="gIe5Gw5eUeoorqIu7MMnYg==" spinCount="100000" sheet="1" objects="1" scenarios="1"/>
  <mergeCells count="34">
    <mergeCell ref="B13:B19"/>
    <mergeCell ref="C13:C19"/>
    <mergeCell ref="G13:G18"/>
    <mergeCell ref="J13:J18"/>
    <mergeCell ref="B24:B27"/>
    <mergeCell ref="C24:C27"/>
    <mergeCell ref="D24:D27"/>
    <mergeCell ref="G24:G26"/>
    <mergeCell ref="J24:J26"/>
    <mergeCell ref="G27:J27"/>
    <mergeCell ref="D3:F3"/>
    <mergeCell ref="D6:F6"/>
    <mergeCell ref="I24:I26"/>
    <mergeCell ref="L13:L18"/>
    <mergeCell ref="L24:L26"/>
    <mergeCell ref="L19:N19"/>
    <mergeCell ref="E8:F8"/>
    <mergeCell ref="H13:H18"/>
    <mergeCell ref="H24:H26"/>
    <mergeCell ref="G19:J19"/>
    <mergeCell ref="I13:I18"/>
    <mergeCell ref="D13:D19"/>
    <mergeCell ref="D10:N10"/>
    <mergeCell ref="I34:N38"/>
    <mergeCell ref="D40:G46"/>
    <mergeCell ref="I41:N45"/>
    <mergeCell ref="I47:N49"/>
    <mergeCell ref="D48:G52"/>
    <mergeCell ref="I51:N52"/>
    <mergeCell ref="L27:N27"/>
    <mergeCell ref="M13:M18"/>
    <mergeCell ref="N13:N18"/>
    <mergeCell ref="M24:M26"/>
    <mergeCell ref="N24:N26"/>
  </mergeCells>
  <pageMargins left="0.7" right="0.7" top="0.75" bottom="0.75" header="0.3" footer="0.3"/>
  <pageSetup scale="60"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8AAE212B-068C-490B-89B4-3851357F19AC}">
          <x14:formula1>
            <xm:f>'LOCATION LOOKUP TABLE'!$B$4:$B$26</xm:f>
          </x14:formula1>
          <xm:sqref>D3:F3</xm:sqref>
        </x14:dataValidation>
        <x14:dataValidation type="list" allowBlank="1" showInputMessage="1" showErrorMessage="1" xr:uid="{AC7691E7-F040-4ED5-8905-AC2B16F1F2F8}">
          <x14:formula1>
            <xm:f>'INSURANCE PLAN LIST'!$H$1:$H$40</xm:f>
          </x14:formula1>
          <xm:sqref>E9:F9</xm:sqref>
        </x14:dataValidation>
        <x14:dataValidation type="list" allowBlank="1" showInputMessage="1" showErrorMessage="1" xr:uid="{D674BF9F-43FE-4434-8024-ED66994A087C}">
          <x14:formula1>
            <xm:f>'INSURANCE PLAN LIST'!$E$1:$E$261</xm:f>
          </x14:formula1>
          <xm:sqref>E8:F8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F711A-A749-4DAC-8E8C-77B83DA77187}">
  <sheetPr codeName="Sheet3"/>
  <dimension ref="B6:D21"/>
  <sheetViews>
    <sheetView topLeftCell="A7" workbookViewId="0">
      <selection activeCell="H13" sqref="H13:I13"/>
    </sheetView>
  </sheetViews>
  <sheetFormatPr defaultRowHeight="15" x14ac:dyDescent="0.25"/>
  <cols>
    <col min="1" max="1" width="9.140625" style="24"/>
    <col min="2" max="2" width="9.140625" style="87"/>
    <col min="3" max="3" width="20.7109375" style="87" customWidth="1"/>
    <col min="4" max="4" width="91" style="24" customWidth="1"/>
    <col min="5" max="16384" width="9.140625" style="24"/>
  </cols>
  <sheetData>
    <row r="6" spans="2:4" ht="42.75" customHeight="1" x14ac:dyDescent="0.25">
      <c r="B6" s="87">
        <v>100</v>
      </c>
      <c r="C6" s="87" t="s">
        <v>47</v>
      </c>
      <c r="D6" s="9"/>
    </row>
    <row r="7" spans="2:4" ht="42.75" customHeight="1" x14ac:dyDescent="0.25">
      <c r="B7" s="87">
        <v>120</v>
      </c>
      <c r="C7" s="87" t="s">
        <v>48</v>
      </c>
      <c r="D7" s="9"/>
    </row>
    <row r="8" spans="2:4" ht="42.75" customHeight="1" x14ac:dyDescent="0.25">
      <c r="B8" s="87">
        <v>130</v>
      </c>
      <c r="C8" s="87" t="s">
        <v>49</v>
      </c>
      <c r="D8" s="9"/>
    </row>
    <row r="9" spans="2:4" ht="42.75" customHeight="1" x14ac:dyDescent="0.25">
      <c r="B9" s="87">
        <v>140</v>
      </c>
      <c r="C9" s="87" t="s">
        <v>50</v>
      </c>
      <c r="D9" s="9"/>
    </row>
    <row r="10" spans="2:4" ht="42.75" customHeight="1" x14ac:dyDescent="0.25">
      <c r="B10" s="87">
        <v>150</v>
      </c>
      <c r="C10" s="87" t="s">
        <v>51</v>
      </c>
      <c r="D10" s="9"/>
    </row>
    <row r="11" spans="2:4" ht="42.75" customHeight="1" x14ac:dyDescent="0.25">
      <c r="B11" s="87">
        <v>180</v>
      </c>
      <c r="C11" s="87" t="s">
        <v>52</v>
      </c>
      <c r="D11" s="9"/>
    </row>
    <row r="12" spans="2:4" ht="42.75" customHeight="1" x14ac:dyDescent="0.25">
      <c r="B12" s="87">
        <v>200</v>
      </c>
      <c r="C12" s="87" t="s">
        <v>53</v>
      </c>
      <c r="D12" s="9"/>
    </row>
    <row r="13" spans="2:4" ht="42.75" customHeight="1" x14ac:dyDescent="0.25">
      <c r="B13" s="87">
        <v>250</v>
      </c>
      <c r="C13" s="87" t="s">
        <v>54</v>
      </c>
      <c r="D13" s="9"/>
    </row>
    <row r="14" spans="2:4" ht="42.75" customHeight="1" x14ac:dyDescent="0.25">
      <c r="B14" s="87">
        <v>300</v>
      </c>
      <c r="C14" s="87" t="s">
        <v>55</v>
      </c>
      <c r="D14" s="9"/>
    </row>
    <row r="15" spans="2:4" ht="42.75" customHeight="1" x14ac:dyDescent="0.25">
      <c r="B15" s="87">
        <v>350</v>
      </c>
      <c r="C15" s="87" t="s">
        <v>56</v>
      </c>
      <c r="D15" s="9"/>
    </row>
    <row r="16" spans="2:4" ht="42.75" customHeight="1" x14ac:dyDescent="0.25">
      <c r="B16" s="87">
        <v>400</v>
      </c>
      <c r="C16" s="87" t="s">
        <v>57</v>
      </c>
      <c r="D16" s="9"/>
    </row>
    <row r="17" spans="2:4" ht="42.75" customHeight="1" x14ac:dyDescent="0.25">
      <c r="B17" s="87">
        <v>450</v>
      </c>
      <c r="C17" s="87" t="s">
        <v>58</v>
      </c>
      <c r="D17" s="9"/>
    </row>
    <row r="18" spans="2:4" ht="42.75" customHeight="1" x14ac:dyDescent="0.25">
      <c r="B18" s="87">
        <v>510</v>
      </c>
      <c r="C18" s="87" t="s">
        <v>59</v>
      </c>
      <c r="D18" s="9"/>
    </row>
    <row r="19" spans="2:4" ht="42.75" customHeight="1" x14ac:dyDescent="0.25">
      <c r="B19" s="87">
        <v>600</v>
      </c>
      <c r="C19" s="87" t="s">
        <v>60</v>
      </c>
      <c r="D19" s="9"/>
    </row>
    <row r="20" spans="2:4" ht="42.75" customHeight="1" x14ac:dyDescent="0.25">
      <c r="B20" s="87">
        <v>700</v>
      </c>
      <c r="C20" s="87" t="s">
        <v>61</v>
      </c>
      <c r="D20" s="9"/>
    </row>
    <row r="21" spans="2:4" ht="42.75" customHeight="1" x14ac:dyDescent="0.25">
      <c r="B21" s="87">
        <v>800</v>
      </c>
      <c r="C21" s="87" t="s">
        <v>62</v>
      </c>
      <c r="D21" s="9"/>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FDCB0-0949-429E-9543-7F10C7DD1D6A}">
  <sheetPr codeName="Sheet4" filterMode="1"/>
  <dimension ref="A1:U44"/>
  <sheetViews>
    <sheetView workbookViewId="0">
      <selection activeCell="F50" sqref="F50"/>
    </sheetView>
  </sheetViews>
  <sheetFormatPr defaultColWidth="19.42578125" defaultRowHeight="15" x14ac:dyDescent="0.25"/>
  <cols>
    <col min="1" max="1" width="4.28515625" customWidth="1"/>
    <col min="2" max="2" width="8.42578125" bestFit="1" customWidth="1"/>
    <col min="3" max="3" width="7.5703125" bestFit="1" customWidth="1"/>
    <col min="4" max="4" width="16.42578125" bestFit="1" customWidth="1"/>
    <col min="5" max="5" width="26.28515625" bestFit="1" customWidth="1"/>
    <col min="6" max="7" width="13.7109375" bestFit="1" customWidth="1"/>
    <col min="8" max="8" width="18" bestFit="1" customWidth="1"/>
    <col min="9" max="10" width="14.85546875" bestFit="1" customWidth="1"/>
    <col min="11" max="12" width="16.7109375" bestFit="1" customWidth="1"/>
    <col min="13" max="13" width="18.85546875" bestFit="1" customWidth="1"/>
    <col min="14" max="14" width="19.28515625" bestFit="1" customWidth="1"/>
    <col min="15" max="15" width="16.140625" bestFit="1" customWidth="1"/>
    <col min="16" max="16" width="15.42578125" bestFit="1" customWidth="1"/>
    <col min="17" max="17" width="9.7109375" bestFit="1" customWidth="1"/>
    <col min="18" max="18" width="5.5703125" bestFit="1" customWidth="1"/>
  </cols>
  <sheetData>
    <row r="1" spans="1:21" x14ac:dyDescent="0.25">
      <c r="B1" t="s">
        <v>63</v>
      </c>
    </row>
    <row r="3" spans="1:21" s="57" customFormat="1" ht="24.75" x14ac:dyDescent="0.25">
      <c r="A3" s="56"/>
      <c r="B3" s="43" t="s">
        <v>64</v>
      </c>
      <c r="C3" s="43" t="s">
        <v>65</v>
      </c>
      <c r="D3" s="44" t="s">
        <v>66</v>
      </c>
      <c r="E3" s="44" t="s">
        <v>67</v>
      </c>
      <c r="F3" s="45" t="s">
        <v>68</v>
      </c>
      <c r="G3" s="45" t="s">
        <v>69</v>
      </c>
      <c r="H3" s="45" t="s">
        <v>70</v>
      </c>
      <c r="I3" s="45" t="s">
        <v>71</v>
      </c>
      <c r="J3" s="45" t="s">
        <v>72</v>
      </c>
      <c r="K3" s="45" t="s">
        <v>73</v>
      </c>
      <c r="L3" s="45" t="s">
        <v>74</v>
      </c>
      <c r="M3" s="45" t="s">
        <v>75</v>
      </c>
      <c r="N3" s="45" t="s">
        <v>76</v>
      </c>
      <c r="O3" s="45" t="s">
        <v>77</v>
      </c>
      <c r="P3" s="46" t="s">
        <v>78</v>
      </c>
      <c r="Q3" s="46" t="s">
        <v>79</v>
      </c>
      <c r="R3" s="47" t="s">
        <v>80</v>
      </c>
    </row>
    <row r="4" spans="1:21" s="55" customFormat="1" ht="12" x14ac:dyDescent="0.25">
      <c r="A4" s="48"/>
      <c r="B4" s="48" t="s">
        <v>81</v>
      </c>
      <c r="C4" s="48" t="s">
        <v>82</v>
      </c>
      <c r="D4" s="49" t="s">
        <v>83</v>
      </c>
      <c r="E4" s="48" t="s">
        <v>84</v>
      </c>
      <c r="F4" s="50">
        <v>0.51963999999999999</v>
      </c>
      <c r="G4" s="51">
        <v>1.95</v>
      </c>
      <c r="H4" s="51">
        <v>1.5</v>
      </c>
      <c r="I4" s="50">
        <v>1.0133000000000001</v>
      </c>
      <c r="J4" s="52">
        <v>0.77946000000000004</v>
      </c>
      <c r="K4" s="53">
        <v>6677.65</v>
      </c>
      <c r="L4" s="53">
        <v>5136.6400000000003</v>
      </c>
      <c r="M4" s="51">
        <v>9.18</v>
      </c>
      <c r="N4" s="48" t="s">
        <v>85</v>
      </c>
      <c r="O4" s="48" t="s">
        <v>86</v>
      </c>
      <c r="P4" s="48"/>
      <c r="Q4" s="48" t="s">
        <v>87</v>
      </c>
      <c r="R4" s="54">
        <v>428</v>
      </c>
      <c r="S4" s="58"/>
      <c r="U4" s="58"/>
    </row>
    <row r="5" spans="1:21" s="55" customFormat="1" ht="12" x14ac:dyDescent="0.25">
      <c r="A5" s="48"/>
      <c r="B5" s="48" t="s">
        <v>88</v>
      </c>
      <c r="C5" s="48" t="s">
        <v>89</v>
      </c>
      <c r="D5" s="49" t="s">
        <v>83</v>
      </c>
      <c r="E5" s="48" t="s">
        <v>84</v>
      </c>
      <c r="F5" s="50">
        <v>0.63631000000000004</v>
      </c>
      <c r="G5" s="51">
        <v>1.95</v>
      </c>
      <c r="H5" s="51">
        <v>1.5</v>
      </c>
      <c r="I5" s="50">
        <v>1.2407999999999999</v>
      </c>
      <c r="J5" s="52">
        <v>0.95447000000000004</v>
      </c>
      <c r="K5" s="53">
        <v>8176.87</v>
      </c>
      <c r="L5" s="53">
        <v>6289.96</v>
      </c>
      <c r="M5" s="51">
        <v>10.76</v>
      </c>
      <c r="N5" s="48" t="s">
        <v>85</v>
      </c>
      <c r="O5" s="48" t="s">
        <v>86</v>
      </c>
      <c r="P5" s="48"/>
      <c r="Q5" s="48" t="s">
        <v>87</v>
      </c>
      <c r="R5" s="54">
        <v>1313</v>
      </c>
      <c r="S5" s="58"/>
      <c r="U5" s="58"/>
    </row>
    <row r="6" spans="1:21" s="55" customFormat="1" ht="12" hidden="1" x14ac:dyDescent="0.25">
      <c r="A6" s="48"/>
      <c r="B6" s="48" t="s">
        <v>90</v>
      </c>
      <c r="C6" s="48" t="s">
        <v>91</v>
      </c>
      <c r="D6" s="49" t="s">
        <v>83</v>
      </c>
      <c r="E6" s="48" t="s">
        <v>84</v>
      </c>
      <c r="F6" s="50">
        <v>0.89581999999999995</v>
      </c>
      <c r="G6" s="51">
        <v>1.95</v>
      </c>
      <c r="H6" s="51">
        <v>1.5</v>
      </c>
      <c r="I6" s="50">
        <v>1.74685</v>
      </c>
      <c r="J6" s="52">
        <v>1.3437300000000001</v>
      </c>
      <c r="K6" s="53">
        <v>11511.74</v>
      </c>
      <c r="L6" s="53">
        <v>8855.18</v>
      </c>
      <c r="M6" s="51">
        <v>14.34</v>
      </c>
      <c r="N6" s="48" t="s">
        <v>85</v>
      </c>
      <c r="O6" s="48" t="s">
        <v>86</v>
      </c>
      <c r="P6" s="48"/>
      <c r="Q6" s="48" t="s">
        <v>87</v>
      </c>
      <c r="R6" s="54">
        <v>67</v>
      </c>
    </row>
    <row r="7" spans="1:21" s="55" customFormat="1" ht="12" hidden="1" x14ac:dyDescent="0.25">
      <c r="A7" s="48"/>
      <c r="B7" s="48" t="s">
        <v>92</v>
      </c>
      <c r="C7" s="48" t="s">
        <v>93</v>
      </c>
      <c r="D7" s="49" t="s">
        <v>83</v>
      </c>
      <c r="E7" s="48" t="s">
        <v>84</v>
      </c>
      <c r="F7" s="50">
        <v>1.98109</v>
      </c>
      <c r="G7" s="51">
        <v>1.95</v>
      </c>
      <c r="H7" s="51">
        <v>1.5</v>
      </c>
      <c r="I7" s="50">
        <v>3.86313</v>
      </c>
      <c r="J7" s="52">
        <v>2.9716399999999998</v>
      </c>
      <c r="K7" s="53">
        <v>25458.03</v>
      </c>
      <c r="L7" s="53">
        <v>19583.11</v>
      </c>
      <c r="M7" s="51">
        <v>43.88</v>
      </c>
      <c r="N7" s="48" t="s">
        <v>85</v>
      </c>
      <c r="O7" s="48" t="s">
        <v>86</v>
      </c>
      <c r="P7" s="48"/>
      <c r="Q7" s="48" t="s">
        <v>87</v>
      </c>
      <c r="R7" s="54">
        <v>3</v>
      </c>
    </row>
    <row r="8" spans="1:21" s="55" customFormat="1" ht="12" x14ac:dyDescent="0.25">
      <c r="A8" s="48"/>
      <c r="B8" s="48" t="s">
        <v>94</v>
      </c>
      <c r="C8" s="48" t="s">
        <v>82</v>
      </c>
      <c r="D8" s="49" t="s">
        <v>95</v>
      </c>
      <c r="E8" s="48" t="s">
        <v>96</v>
      </c>
      <c r="F8" s="50">
        <v>0.35642000000000001</v>
      </c>
      <c r="G8" s="51">
        <v>1.95</v>
      </c>
      <c r="H8" s="51">
        <v>1.5</v>
      </c>
      <c r="I8" s="50">
        <v>0.69501999999999997</v>
      </c>
      <c r="J8" s="52">
        <v>0.53463000000000005</v>
      </c>
      <c r="K8" s="53">
        <v>4580.18</v>
      </c>
      <c r="L8" s="53">
        <v>3523.21</v>
      </c>
      <c r="M8" s="51">
        <v>5.16</v>
      </c>
      <c r="N8" s="48" t="s">
        <v>85</v>
      </c>
      <c r="O8" s="48" t="s">
        <v>86</v>
      </c>
      <c r="P8" s="48"/>
      <c r="Q8" s="48" t="s">
        <v>87</v>
      </c>
      <c r="R8" s="54">
        <v>866</v>
      </c>
      <c r="S8" s="58"/>
      <c r="U8" s="58"/>
    </row>
    <row r="9" spans="1:21" s="55" customFormat="1" ht="12" x14ac:dyDescent="0.25">
      <c r="A9" s="48"/>
      <c r="B9" s="48" t="s">
        <v>97</v>
      </c>
      <c r="C9" s="48" t="s">
        <v>89</v>
      </c>
      <c r="D9" s="49" t="s">
        <v>95</v>
      </c>
      <c r="E9" s="48" t="s">
        <v>96</v>
      </c>
      <c r="F9" s="50">
        <v>0.47985</v>
      </c>
      <c r="G9" s="51">
        <v>1.95</v>
      </c>
      <c r="H9" s="51">
        <v>1.5</v>
      </c>
      <c r="I9" s="50">
        <v>0.93571000000000004</v>
      </c>
      <c r="J9" s="52">
        <v>0.71977999999999998</v>
      </c>
      <c r="K9" s="53">
        <v>6166.33</v>
      </c>
      <c r="L9" s="53">
        <v>4743.3500000000004</v>
      </c>
      <c r="M9" s="51">
        <v>6.93</v>
      </c>
      <c r="N9" s="48" t="s">
        <v>85</v>
      </c>
      <c r="O9" s="48" t="s">
        <v>86</v>
      </c>
      <c r="P9" s="48"/>
      <c r="Q9" s="48" t="s">
        <v>87</v>
      </c>
      <c r="R9" s="54">
        <v>1460</v>
      </c>
      <c r="S9" s="58"/>
      <c r="U9" s="58"/>
    </row>
    <row r="10" spans="1:21" s="55" customFormat="1" ht="12" hidden="1" x14ac:dyDescent="0.25">
      <c r="A10" s="48"/>
      <c r="B10" s="48" t="s">
        <v>98</v>
      </c>
      <c r="C10" s="48" t="s">
        <v>91</v>
      </c>
      <c r="D10" s="49" t="s">
        <v>95</v>
      </c>
      <c r="E10" s="48" t="s">
        <v>96</v>
      </c>
      <c r="F10" s="50">
        <v>0.81637999999999999</v>
      </c>
      <c r="G10" s="51">
        <v>1.95</v>
      </c>
      <c r="H10" s="51">
        <v>1.5</v>
      </c>
      <c r="I10" s="50">
        <v>1.5919399999999999</v>
      </c>
      <c r="J10" s="52">
        <v>1.2245699999999999</v>
      </c>
      <c r="K10" s="53">
        <v>10490.88</v>
      </c>
      <c r="L10" s="53">
        <v>8069.92</v>
      </c>
      <c r="M10" s="51">
        <v>11.03</v>
      </c>
      <c r="N10" s="48" t="s">
        <v>85</v>
      </c>
      <c r="O10" s="48" t="s">
        <v>86</v>
      </c>
      <c r="P10" s="48"/>
      <c r="Q10" s="48" t="s">
        <v>87</v>
      </c>
      <c r="R10" s="54">
        <v>77</v>
      </c>
    </row>
    <row r="11" spans="1:21" s="55" customFormat="1" ht="12" hidden="1" x14ac:dyDescent="0.25">
      <c r="A11" s="48"/>
      <c r="B11" s="48" t="s">
        <v>99</v>
      </c>
      <c r="C11" s="48" t="s">
        <v>93</v>
      </c>
      <c r="D11" s="49" t="s">
        <v>95</v>
      </c>
      <c r="E11" s="48" t="s">
        <v>96</v>
      </c>
      <c r="F11" s="50">
        <v>1.66442</v>
      </c>
      <c r="G11" s="51">
        <v>1.95</v>
      </c>
      <c r="H11" s="51">
        <v>1.5</v>
      </c>
      <c r="I11" s="50">
        <v>3.2456200000000002</v>
      </c>
      <c r="J11" s="52">
        <v>2.4966300000000001</v>
      </c>
      <c r="K11" s="53">
        <v>21388.639999999999</v>
      </c>
      <c r="L11" s="53">
        <v>16452.79</v>
      </c>
      <c r="M11" s="51">
        <v>32.049999999999997</v>
      </c>
      <c r="N11" s="48" t="s">
        <v>85</v>
      </c>
      <c r="O11" s="48" t="s">
        <v>86</v>
      </c>
      <c r="P11" s="48"/>
      <c r="Q11" s="48" t="s">
        <v>87</v>
      </c>
      <c r="R11" s="54">
        <v>7</v>
      </c>
    </row>
    <row r="12" spans="1:21" s="55" customFormat="1" ht="12" x14ac:dyDescent="0.25">
      <c r="A12" s="48"/>
      <c r="B12" s="48" t="s">
        <v>100</v>
      </c>
      <c r="C12" s="48" t="s">
        <v>82</v>
      </c>
      <c r="D12" s="49" t="s">
        <v>101</v>
      </c>
      <c r="E12" s="48" t="s">
        <v>102</v>
      </c>
      <c r="F12" s="50">
        <v>0.31801000000000001</v>
      </c>
      <c r="G12" s="51">
        <v>1.95</v>
      </c>
      <c r="H12" s="51">
        <v>1.5</v>
      </c>
      <c r="I12" s="50">
        <v>0.62012</v>
      </c>
      <c r="J12" s="52">
        <v>0.47702</v>
      </c>
      <c r="K12" s="53">
        <v>4086.59</v>
      </c>
      <c r="L12" s="53">
        <v>3143.56</v>
      </c>
      <c r="M12" s="51">
        <v>4.75</v>
      </c>
      <c r="N12" s="48" t="s">
        <v>85</v>
      </c>
      <c r="O12" s="48" t="s">
        <v>86</v>
      </c>
      <c r="P12" s="48"/>
      <c r="Q12" s="48" t="s">
        <v>87</v>
      </c>
      <c r="R12" s="54">
        <v>1</v>
      </c>
      <c r="S12" s="58"/>
      <c r="U12" s="58"/>
    </row>
    <row r="13" spans="1:21" s="55" customFormat="1" ht="12" x14ac:dyDescent="0.25">
      <c r="A13" s="48"/>
      <c r="B13" s="48" t="s">
        <v>103</v>
      </c>
      <c r="C13" s="48" t="s">
        <v>89</v>
      </c>
      <c r="D13" s="49" t="s">
        <v>101</v>
      </c>
      <c r="E13" s="48" t="s">
        <v>102</v>
      </c>
      <c r="F13" s="50">
        <v>0.42091000000000001</v>
      </c>
      <c r="G13" s="51">
        <v>1.95</v>
      </c>
      <c r="H13" s="51">
        <v>1.5</v>
      </c>
      <c r="I13" s="50">
        <v>0.82077</v>
      </c>
      <c r="J13" s="52">
        <v>0.63136999999999999</v>
      </c>
      <c r="K13" s="53">
        <v>5408.87</v>
      </c>
      <c r="L13" s="53">
        <v>4160.7299999999996</v>
      </c>
      <c r="M13" s="51">
        <v>5.2</v>
      </c>
      <c r="N13" s="48" t="s">
        <v>85</v>
      </c>
      <c r="O13" s="48" t="s">
        <v>86</v>
      </c>
      <c r="P13" s="48"/>
      <c r="Q13" s="48" t="s">
        <v>87</v>
      </c>
      <c r="R13" s="54">
        <v>26</v>
      </c>
      <c r="S13" s="58"/>
      <c r="U13" s="58"/>
    </row>
    <row r="14" spans="1:21" s="55" customFormat="1" ht="12" hidden="1" x14ac:dyDescent="0.25">
      <c r="A14" s="48"/>
      <c r="B14" s="48" t="s">
        <v>104</v>
      </c>
      <c r="C14" s="48" t="s">
        <v>91</v>
      </c>
      <c r="D14" s="49" t="s">
        <v>101</v>
      </c>
      <c r="E14" s="48" t="s">
        <v>102</v>
      </c>
      <c r="F14" s="50">
        <v>0.72058999999999995</v>
      </c>
      <c r="G14" s="51">
        <v>1.95</v>
      </c>
      <c r="H14" s="51">
        <v>1.5</v>
      </c>
      <c r="I14" s="50">
        <v>1.4051499999999999</v>
      </c>
      <c r="J14" s="52">
        <v>1.0808899999999999</v>
      </c>
      <c r="K14" s="53">
        <v>9259.94</v>
      </c>
      <c r="L14" s="53">
        <v>7123.07</v>
      </c>
      <c r="M14" s="51">
        <v>10.18</v>
      </c>
      <c r="N14" s="48" t="s">
        <v>85</v>
      </c>
      <c r="O14" s="48" t="s">
        <v>86</v>
      </c>
      <c r="P14" s="48"/>
      <c r="Q14" s="48" t="s">
        <v>87</v>
      </c>
      <c r="R14" s="54">
        <v>2</v>
      </c>
    </row>
    <row r="15" spans="1:21" s="55" customFormat="1" ht="12" hidden="1" x14ac:dyDescent="0.25">
      <c r="A15" s="48"/>
      <c r="B15" s="48" t="s">
        <v>105</v>
      </c>
      <c r="C15" s="48" t="s">
        <v>93</v>
      </c>
      <c r="D15" s="49" t="s">
        <v>101</v>
      </c>
      <c r="E15" s="48" t="s">
        <v>102</v>
      </c>
      <c r="F15" s="50">
        <v>1.18771</v>
      </c>
      <c r="G15" s="51">
        <v>1.95</v>
      </c>
      <c r="H15" s="51">
        <v>1.5</v>
      </c>
      <c r="I15" s="50">
        <v>2.31603</v>
      </c>
      <c r="J15" s="52">
        <v>1.7815700000000001</v>
      </c>
      <c r="K15" s="53">
        <v>15262.64</v>
      </c>
      <c r="L15" s="53">
        <v>11740.55</v>
      </c>
      <c r="M15" s="51">
        <v>20.5</v>
      </c>
      <c r="N15" s="48" t="s">
        <v>85</v>
      </c>
      <c r="O15" s="48" t="s">
        <v>86</v>
      </c>
      <c r="P15" s="48"/>
      <c r="Q15" s="48" t="s">
        <v>87</v>
      </c>
      <c r="R15" s="54">
        <v>0</v>
      </c>
    </row>
    <row r="16" spans="1:21" s="55" customFormat="1" ht="12" x14ac:dyDescent="0.25">
      <c r="A16" s="48"/>
      <c r="B16" s="48" t="s">
        <v>106</v>
      </c>
      <c r="C16" s="48" t="s">
        <v>82</v>
      </c>
      <c r="D16" s="49" t="s">
        <v>107</v>
      </c>
      <c r="E16" s="48" t="s">
        <v>108</v>
      </c>
      <c r="F16" s="50">
        <v>0.38582</v>
      </c>
      <c r="G16" s="51">
        <v>1.95</v>
      </c>
      <c r="H16" s="51">
        <v>1.5</v>
      </c>
      <c r="I16" s="50">
        <v>0.75234999999999996</v>
      </c>
      <c r="J16" s="52">
        <v>0.57872999999999997</v>
      </c>
      <c r="K16" s="53">
        <v>4957.99</v>
      </c>
      <c r="L16" s="53">
        <v>3813.83</v>
      </c>
      <c r="M16" s="51">
        <v>5.7</v>
      </c>
      <c r="N16" s="48" t="s">
        <v>85</v>
      </c>
      <c r="O16" s="48" t="s">
        <v>86</v>
      </c>
      <c r="P16" s="48"/>
      <c r="Q16" s="48" t="s">
        <v>87</v>
      </c>
      <c r="R16" s="54">
        <v>897</v>
      </c>
      <c r="S16" s="58"/>
      <c r="U16" s="58"/>
    </row>
    <row r="17" spans="1:21" s="55" customFormat="1" ht="12" x14ac:dyDescent="0.25">
      <c r="A17" s="48"/>
      <c r="B17" s="48" t="s">
        <v>109</v>
      </c>
      <c r="C17" s="48" t="s">
        <v>89</v>
      </c>
      <c r="D17" s="49" t="s">
        <v>107</v>
      </c>
      <c r="E17" s="48" t="s">
        <v>108</v>
      </c>
      <c r="F17" s="50">
        <v>0.51</v>
      </c>
      <c r="G17" s="51">
        <v>1.95</v>
      </c>
      <c r="H17" s="51">
        <v>1.5</v>
      </c>
      <c r="I17" s="50">
        <v>0.99450000000000005</v>
      </c>
      <c r="J17" s="52">
        <v>0.76500000000000001</v>
      </c>
      <c r="K17" s="53">
        <v>6553.76</v>
      </c>
      <c r="L17" s="53">
        <v>5041.3500000000004</v>
      </c>
      <c r="M17" s="51">
        <v>7.13</v>
      </c>
      <c r="N17" s="48" t="s">
        <v>85</v>
      </c>
      <c r="O17" s="48" t="s">
        <v>86</v>
      </c>
      <c r="P17" s="48"/>
      <c r="Q17" s="48" t="s">
        <v>87</v>
      </c>
      <c r="R17" s="54">
        <v>2672</v>
      </c>
      <c r="S17" s="58"/>
      <c r="U17" s="58"/>
    </row>
    <row r="18" spans="1:21" s="55" customFormat="1" ht="12" hidden="1" x14ac:dyDescent="0.25">
      <c r="A18" s="48"/>
      <c r="B18" s="48" t="s">
        <v>110</v>
      </c>
      <c r="C18" s="48" t="s">
        <v>91</v>
      </c>
      <c r="D18" s="49" t="s">
        <v>107</v>
      </c>
      <c r="E18" s="48" t="s">
        <v>108</v>
      </c>
      <c r="F18" s="50">
        <v>0.78081999999999996</v>
      </c>
      <c r="G18" s="51">
        <v>1.95</v>
      </c>
      <c r="H18" s="51">
        <v>1.5</v>
      </c>
      <c r="I18" s="50">
        <v>1.5226</v>
      </c>
      <c r="J18" s="52">
        <v>1.17123</v>
      </c>
      <c r="K18" s="53">
        <v>10033.93</v>
      </c>
      <c r="L18" s="53">
        <v>7718.41</v>
      </c>
      <c r="M18" s="51">
        <v>9.8699999999999992</v>
      </c>
      <c r="N18" s="48" t="s">
        <v>85</v>
      </c>
      <c r="O18" s="48" t="s">
        <v>86</v>
      </c>
      <c r="P18" s="48"/>
      <c r="Q18" s="48" t="s">
        <v>87</v>
      </c>
      <c r="R18" s="54">
        <v>147</v>
      </c>
    </row>
    <row r="19" spans="1:21" s="55" customFormat="1" ht="12" hidden="1" x14ac:dyDescent="0.25">
      <c r="A19" s="48"/>
      <c r="B19" s="48" t="s">
        <v>111</v>
      </c>
      <c r="C19" s="48" t="s">
        <v>93</v>
      </c>
      <c r="D19" s="49" t="s">
        <v>107</v>
      </c>
      <c r="E19" s="48" t="s">
        <v>108</v>
      </c>
      <c r="F19" s="50">
        <v>1.6809499999999999</v>
      </c>
      <c r="G19" s="51">
        <v>1.95</v>
      </c>
      <c r="H19" s="51">
        <v>1.5</v>
      </c>
      <c r="I19" s="50">
        <v>3.2778499999999999</v>
      </c>
      <c r="J19" s="52">
        <v>2.5214300000000001</v>
      </c>
      <c r="K19" s="53">
        <v>21601.03</v>
      </c>
      <c r="L19" s="53">
        <v>16616.22</v>
      </c>
      <c r="M19" s="51">
        <v>28.91</v>
      </c>
      <c r="N19" s="48" t="s">
        <v>85</v>
      </c>
      <c r="O19" s="48" t="s">
        <v>86</v>
      </c>
      <c r="P19" s="48"/>
      <c r="Q19" s="48" t="s">
        <v>87</v>
      </c>
      <c r="R19" s="54">
        <v>1</v>
      </c>
    </row>
    <row r="20" spans="1:21" s="55" customFormat="1" ht="12" x14ac:dyDescent="0.25">
      <c r="A20" s="48"/>
      <c r="B20" s="48" t="s">
        <v>112</v>
      </c>
      <c r="C20" s="48" t="s">
        <v>82</v>
      </c>
      <c r="D20" s="49" t="s">
        <v>113</v>
      </c>
      <c r="E20" s="48" t="s">
        <v>114</v>
      </c>
      <c r="F20" s="50">
        <v>0.29304000000000002</v>
      </c>
      <c r="G20" s="51">
        <v>1.95</v>
      </c>
      <c r="H20" s="51">
        <v>1.5</v>
      </c>
      <c r="I20" s="50">
        <v>0.57142999999999999</v>
      </c>
      <c r="J20" s="52">
        <v>0.43956000000000001</v>
      </c>
      <c r="K20" s="53">
        <v>3765.72</v>
      </c>
      <c r="L20" s="53">
        <v>2896.7</v>
      </c>
      <c r="M20" s="51">
        <v>4.26</v>
      </c>
      <c r="N20" s="48" t="s">
        <v>85</v>
      </c>
      <c r="O20" s="48" t="s">
        <v>86</v>
      </c>
      <c r="P20" s="48"/>
      <c r="Q20" s="48" t="s">
        <v>87</v>
      </c>
      <c r="R20" s="54">
        <v>404</v>
      </c>
      <c r="S20" s="58"/>
      <c r="U20" s="58"/>
    </row>
    <row r="21" spans="1:21" s="55" customFormat="1" ht="12" x14ac:dyDescent="0.25">
      <c r="A21" s="48"/>
      <c r="B21" s="48" t="s">
        <v>115</v>
      </c>
      <c r="C21" s="48" t="s">
        <v>89</v>
      </c>
      <c r="D21" s="49" t="s">
        <v>113</v>
      </c>
      <c r="E21" s="48" t="s">
        <v>114</v>
      </c>
      <c r="F21" s="50">
        <v>0.38708999999999999</v>
      </c>
      <c r="G21" s="51">
        <v>1.95</v>
      </c>
      <c r="H21" s="51">
        <v>1.5</v>
      </c>
      <c r="I21" s="50">
        <v>0.75483</v>
      </c>
      <c r="J21" s="52">
        <v>0.58064000000000004</v>
      </c>
      <c r="K21" s="53">
        <v>4974.33</v>
      </c>
      <c r="L21" s="53">
        <v>3826.42</v>
      </c>
      <c r="M21" s="51">
        <v>5.19</v>
      </c>
      <c r="N21" s="48" t="s">
        <v>85</v>
      </c>
      <c r="O21" s="48" t="s">
        <v>86</v>
      </c>
      <c r="P21" s="48"/>
      <c r="Q21" s="48" t="s">
        <v>87</v>
      </c>
      <c r="R21" s="54">
        <v>242</v>
      </c>
      <c r="S21" s="58"/>
      <c r="U21" s="58"/>
    </row>
    <row r="22" spans="1:21" s="55" customFormat="1" ht="12" hidden="1" x14ac:dyDescent="0.25">
      <c r="A22" s="48"/>
      <c r="B22" s="48" t="s">
        <v>116</v>
      </c>
      <c r="C22" s="48" t="s">
        <v>91</v>
      </c>
      <c r="D22" s="49" t="s">
        <v>113</v>
      </c>
      <c r="E22" s="48" t="s">
        <v>114</v>
      </c>
      <c r="F22" s="50">
        <v>0.59463999999999995</v>
      </c>
      <c r="G22" s="51">
        <v>1.95</v>
      </c>
      <c r="H22" s="51">
        <v>1.5</v>
      </c>
      <c r="I22" s="50">
        <v>1.1595500000000001</v>
      </c>
      <c r="J22" s="52">
        <v>0.89195999999999998</v>
      </c>
      <c r="K22" s="53">
        <v>7641.43</v>
      </c>
      <c r="L22" s="53">
        <v>5878.02</v>
      </c>
      <c r="M22" s="51">
        <v>6.98</v>
      </c>
      <c r="N22" s="48" t="s">
        <v>85</v>
      </c>
      <c r="O22" s="48" t="s">
        <v>86</v>
      </c>
      <c r="P22" s="48"/>
      <c r="Q22" s="48" t="s">
        <v>87</v>
      </c>
      <c r="R22" s="54">
        <v>15</v>
      </c>
    </row>
    <row r="23" spans="1:21" s="55" customFormat="1" ht="12" hidden="1" x14ac:dyDescent="0.25">
      <c r="A23" s="48"/>
      <c r="B23" s="48" t="s">
        <v>117</v>
      </c>
      <c r="C23" s="48" t="s">
        <v>93</v>
      </c>
      <c r="D23" s="49" t="s">
        <v>113</v>
      </c>
      <c r="E23" s="48" t="s">
        <v>114</v>
      </c>
      <c r="F23" s="50">
        <v>1.1056299999999999</v>
      </c>
      <c r="G23" s="51">
        <v>1.95</v>
      </c>
      <c r="H23" s="51">
        <v>1.5</v>
      </c>
      <c r="I23" s="50">
        <v>2.15598</v>
      </c>
      <c r="J23" s="52">
        <v>1.65845</v>
      </c>
      <c r="K23" s="53">
        <v>14207.91</v>
      </c>
      <c r="L23" s="53">
        <v>10929.19</v>
      </c>
      <c r="M23" s="51">
        <v>12.6</v>
      </c>
      <c r="N23" s="48" t="s">
        <v>85</v>
      </c>
      <c r="O23" s="48" t="s">
        <v>86</v>
      </c>
      <c r="P23" s="48"/>
      <c r="Q23" s="48" t="s">
        <v>87</v>
      </c>
      <c r="R23" s="54">
        <v>1</v>
      </c>
    </row>
    <row r="24" spans="1:21" s="55" customFormat="1" ht="12" x14ac:dyDescent="0.25">
      <c r="A24" s="48"/>
      <c r="B24" s="48" t="s">
        <v>118</v>
      </c>
      <c r="C24" s="48" t="s">
        <v>82</v>
      </c>
      <c r="D24" s="49" t="s">
        <v>119</v>
      </c>
      <c r="E24" s="48" t="s">
        <v>120</v>
      </c>
      <c r="F24" s="50">
        <v>0.26945000000000002</v>
      </c>
      <c r="G24" s="51">
        <v>1.95</v>
      </c>
      <c r="H24" s="51">
        <v>1.5</v>
      </c>
      <c r="I24" s="50">
        <v>0.52542999999999995</v>
      </c>
      <c r="J24" s="52">
        <v>0.40417999999999998</v>
      </c>
      <c r="K24" s="53">
        <v>3462.58</v>
      </c>
      <c r="L24" s="53">
        <v>2663.55</v>
      </c>
      <c r="M24" s="51">
        <v>3.81</v>
      </c>
      <c r="N24" s="48" t="s">
        <v>85</v>
      </c>
      <c r="O24" s="48" t="s">
        <v>86</v>
      </c>
      <c r="P24" s="48"/>
      <c r="Q24" s="48" t="s">
        <v>87</v>
      </c>
      <c r="R24" s="54">
        <v>289</v>
      </c>
      <c r="S24" s="58"/>
      <c r="U24" s="58"/>
    </row>
    <row r="25" spans="1:21" s="55" customFormat="1" ht="12" x14ac:dyDescent="0.25">
      <c r="A25" s="48"/>
      <c r="B25" s="48" t="s">
        <v>121</v>
      </c>
      <c r="C25" s="48" t="s">
        <v>89</v>
      </c>
      <c r="D25" s="49" t="s">
        <v>119</v>
      </c>
      <c r="E25" s="48" t="s">
        <v>120</v>
      </c>
      <c r="F25" s="50">
        <v>0.41697000000000001</v>
      </c>
      <c r="G25" s="51">
        <v>1.95</v>
      </c>
      <c r="H25" s="51">
        <v>1.5</v>
      </c>
      <c r="I25" s="50">
        <v>0.81308999999999998</v>
      </c>
      <c r="J25" s="52">
        <v>0.62546000000000002</v>
      </c>
      <c r="K25" s="53">
        <v>5358.26</v>
      </c>
      <c r="L25" s="53">
        <v>4121.78</v>
      </c>
      <c r="M25" s="51">
        <v>5.52</v>
      </c>
      <c r="N25" s="48" t="s">
        <v>85</v>
      </c>
      <c r="O25" s="48" t="s">
        <v>86</v>
      </c>
      <c r="P25" s="48"/>
      <c r="Q25" s="48" t="s">
        <v>87</v>
      </c>
      <c r="R25" s="54">
        <v>214</v>
      </c>
      <c r="S25" s="58"/>
      <c r="U25" s="58"/>
    </row>
    <row r="26" spans="1:21" s="55" customFormat="1" ht="12" hidden="1" x14ac:dyDescent="0.25">
      <c r="A26" s="48"/>
      <c r="B26" s="48" t="s">
        <v>122</v>
      </c>
      <c r="C26" s="48" t="s">
        <v>91</v>
      </c>
      <c r="D26" s="49" t="s">
        <v>119</v>
      </c>
      <c r="E26" s="48" t="s">
        <v>120</v>
      </c>
      <c r="F26" s="50">
        <v>0.56427000000000005</v>
      </c>
      <c r="G26" s="51">
        <v>1.95</v>
      </c>
      <c r="H26" s="51">
        <v>1.5</v>
      </c>
      <c r="I26" s="50">
        <v>1.10033</v>
      </c>
      <c r="J26" s="52">
        <v>0.84641</v>
      </c>
      <c r="K26" s="53">
        <v>7251.17</v>
      </c>
      <c r="L26" s="53">
        <v>5577.84</v>
      </c>
      <c r="M26" s="51">
        <v>8.18</v>
      </c>
      <c r="N26" s="48" t="s">
        <v>85</v>
      </c>
      <c r="O26" s="48" t="s">
        <v>86</v>
      </c>
      <c r="P26" s="48"/>
      <c r="Q26" s="48" t="s">
        <v>87</v>
      </c>
      <c r="R26" s="54">
        <v>84</v>
      </c>
    </row>
    <row r="27" spans="1:21" s="55" customFormat="1" ht="12" hidden="1" x14ac:dyDescent="0.25">
      <c r="A27" s="48"/>
      <c r="B27" s="48" t="s">
        <v>123</v>
      </c>
      <c r="C27" s="48" t="s">
        <v>93</v>
      </c>
      <c r="D27" s="49" t="s">
        <v>119</v>
      </c>
      <c r="E27" s="48" t="s">
        <v>120</v>
      </c>
      <c r="F27" s="50">
        <v>0.79464000000000001</v>
      </c>
      <c r="G27" s="51">
        <v>1.95</v>
      </c>
      <c r="H27" s="51">
        <v>1.5</v>
      </c>
      <c r="I27" s="50">
        <v>1.54955</v>
      </c>
      <c r="J27" s="52">
        <v>1.1919599999999999</v>
      </c>
      <c r="K27" s="53">
        <v>10211.530000000001</v>
      </c>
      <c r="L27" s="53">
        <v>7855.02</v>
      </c>
      <c r="M27" s="51">
        <v>25</v>
      </c>
      <c r="N27" s="48" t="s">
        <v>85</v>
      </c>
      <c r="O27" s="48" t="s">
        <v>86</v>
      </c>
      <c r="P27" s="48"/>
      <c r="Q27" s="48" t="s">
        <v>87</v>
      </c>
      <c r="R27" s="54">
        <v>0</v>
      </c>
    </row>
    <row r="28" spans="1:21" s="55" customFormat="1" ht="12" x14ac:dyDescent="0.25">
      <c r="A28" s="48"/>
      <c r="B28" s="48" t="s">
        <v>124</v>
      </c>
      <c r="C28" s="48" t="s">
        <v>82</v>
      </c>
      <c r="D28" s="49" t="s">
        <v>125</v>
      </c>
      <c r="E28" s="48" t="s">
        <v>126</v>
      </c>
      <c r="F28" s="50">
        <v>0.39739000000000002</v>
      </c>
      <c r="G28" s="51">
        <v>1.95</v>
      </c>
      <c r="H28" s="51">
        <v>1.5</v>
      </c>
      <c r="I28" s="50">
        <v>0.77490999999999999</v>
      </c>
      <c r="J28" s="52">
        <v>0.59609000000000001</v>
      </c>
      <c r="K28" s="53">
        <v>5106.66</v>
      </c>
      <c r="L28" s="53">
        <v>3928.23</v>
      </c>
      <c r="M28" s="51">
        <v>3.82</v>
      </c>
      <c r="N28" s="48" t="s">
        <v>85</v>
      </c>
      <c r="O28" s="48" t="s">
        <v>86</v>
      </c>
      <c r="P28" s="48"/>
      <c r="Q28" s="48" t="s">
        <v>87</v>
      </c>
      <c r="R28" s="54">
        <v>42</v>
      </c>
      <c r="S28" s="58"/>
      <c r="U28" s="58"/>
    </row>
    <row r="29" spans="1:21" s="55" customFormat="1" ht="12" x14ac:dyDescent="0.25">
      <c r="A29" s="48"/>
      <c r="B29" s="48" t="s">
        <v>127</v>
      </c>
      <c r="C29" s="48" t="s">
        <v>89</v>
      </c>
      <c r="D29" s="49" t="s">
        <v>125</v>
      </c>
      <c r="E29" s="48" t="s">
        <v>126</v>
      </c>
      <c r="F29" s="50">
        <v>0.51285999999999998</v>
      </c>
      <c r="G29" s="51">
        <v>1.95</v>
      </c>
      <c r="H29" s="51">
        <v>1.5</v>
      </c>
      <c r="I29" s="50">
        <v>1.0000800000000001</v>
      </c>
      <c r="J29" s="52">
        <v>0.76929000000000003</v>
      </c>
      <c r="K29" s="53">
        <v>6590.53</v>
      </c>
      <c r="L29" s="53">
        <v>5069.62</v>
      </c>
      <c r="M29" s="51">
        <v>4.92</v>
      </c>
      <c r="N29" s="48" t="s">
        <v>85</v>
      </c>
      <c r="O29" s="48" t="s">
        <v>86</v>
      </c>
      <c r="P29" s="48"/>
      <c r="Q29" s="48" t="s">
        <v>87</v>
      </c>
      <c r="R29" s="54">
        <v>61</v>
      </c>
      <c r="S29" s="58"/>
      <c r="U29" s="58"/>
    </row>
    <row r="30" spans="1:21" s="55" customFormat="1" ht="12" hidden="1" x14ac:dyDescent="0.25">
      <c r="A30" s="48"/>
      <c r="B30" s="48" t="s">
        <v>128</v>
      </c>
      <c r="C30" s="48" t="s">
        <v>91</v>
      </c>
      <c r="D30" s="49" t="s">
        <v>125</v>
      </c>
      <c r="E30" s="48" t="s">
        <v>126</v>
      </c>
      <c r="F30" s="50">
        <v>0.58950000000000002</v>
      </c>
      <c r="G30" s="51">
        <v>1.95</v>
      </c>
      <c r="H30" s="51">
        <v>1.5</v>
      </c>
      <c r="I30" s="50">
        <v>1.1495299999999999</v>
      </c>
      <c r="J30" s="52">
        <v>0.88424999999999998</v>
      </c>
      <c r="K30" s="53">
        <v>7575.4</v>
      </c>
      <c r="L30" s="53">
        <v>5827.21</v>
      </c>
      <c r="M30" s="51">
        <v>5.68</v>
      </c>
      <c r="N30" s="48" t="s">
        <v>85</v>
      </c>
      <c r="O30" s="48" t="s">
        <v>86</v>
      </c>
      <c r="P30" s="48"/>
      <c r="Q30" s="48" t="s">
        <v>87</v>
      </c>
      <c r="R30" s="54">
        <v>25</v>
      </c>
    </row>
    <row r="31" spans="1:21" s="55" customFormat="1" ht="12" hidden="1" x14ac:dyDescent="0.25">
      <c r="A31" s="48"/>
      <c r="B31" s="48" t="s">
        <v>129</v>
      </c>
      <c r="C31" s="48" t="s">
        <v>93</v>
      </c>
      <c r="D31" s="49" t="s">
        <v>125</v>
      </c>
      <c r="E31" s="48" t="s">
        <v>126</v>
      </c>
      <c r="F31" s="50">
        <v>1.3179099999999999</v>
      </c>
      <c r="G31" s="51">
        <v>1.95</v>
      </c>
      <c r="H31" s="51">
        <v>1.5</v>
      </c>
      <c r="I31" s="50">
        <v>2.5699200000000002</v>
      </c>
      <c r="J31" s="52">
        <v>1.9768699999999999</v>
      </c>
      <c r="K31" s="53">
        <v>16935.77</v>
      </c>
      <c r="L31" s="53">
        <v>13027.57</v>
      </c>
      <c r="M31" s="51">
        <v>7.43</v>
      </c>
      <c r="N31" s="48" t="s">
        <v>85</v>
      </c>
      <c r="O31" s="48" t="s">
        <v>86</v>
      </c>
      <c r="P31" s="48"/>
      <c r="Q31" s="48" t="s">
        <v>87</v>
      </c>
      <c r="R31" s="54">
        <v>0</v>
      </c>
    </row>
    <row r="32" spans="1:21" s="55" customFormat="1" ht="12" x14ac:dyDescent="0.25">
      <c r="A32" s="48"/>
      <c r="B32" s="48" t="s">
        <v>130</v>
      </c>
      <c r="C32" s="48" t="s">
        <v>82</v>
      </c>
      <c r="D32" s="49" t="s">
        <v>131</v>
      </c>
      <c r="E32" s="48" t="s">
        <v>132</v>
      </c>
      <c r="F32" s="50">
        <v>0.60614000000000001</v>
      </c>
      <c r="G32" s="51">
        <v>1.95</v>
      </c>
      <c r="H32" s="51">
        <v>1.5</v>
      </c>
      <c r="I32" s="50">
        <v>1.18197</v>
      </c>
      <c r="J32" s="52">
        <v>0.90920999999999996</v>
      </c>
      <c r="K32" s="53">
        <v>7789.18</v>
      </c>
      <c r="L32" s="53">
        <v>5991.69</v>
      </c>
      <c r="M32" s="51">
        <v>10.3</v>
      </c>
      <c r="N32" s="48" t="s">
        <v>85</v>
      </c>
      <c r="O32" s="48" t="s">
        <v>86</v>
      </c>
      <c r="P32" s="48"/>
      <c r="Q32" s="48" t="s">
        <v>87</v>
      </c>
      <c r="R32" s="54">
        <v>38</v>
      </c>
      <c r="S32" s="58"/>
      <c r="U32" s="58"/>
    </row>
    <row r="33" spans="1:21" s="55" customFormat="1" ht="12" x14ac:dyDescent="0.25">
      <c r="A33" s="48"/>
      <c r="B33" s="48" t="s">
        <v>133</v>
      </c>
      <c r="C33" s="48" t="s">
        <v>89</v>
      </c>
      <c r="D33" s="49" t="s">
        <v>131</v>
      </c>
      <c r="E33" s="48" t="s">
        <v>132</v>
      </c>
      <c r="F33" s="50">
        <v>0.72243999999999997</v>
      </c>
      <c r="G33" s="51">
        <v>1.95</v>
      </c>
      <c r="H33" s="51">
        <v>1.5</v>
      </c>
      <c r="I33" s="50">
        <v>1.40876</v>
      </c>
      <c r="J33" s="52">
        <v>1.0836600000000001</v>
      </c>
      <c r="K33" s="53">
        <v>9283.73</v>
      </c>
      <c r="L33" s="53">
        <v>7141.32</v>
      </c>
      <c r="M33" s="51">
        <v>13.25</v>
      </c>
      <c r="N33" s="48" t="s">
        <v>85</v>
      </c>
      <c r="O33" s="48" t="s">
        <v>86</v>
      </c>
      <c r="P33" s="48"/>
      <c r="Q33" s="48" t="s">
        <v>87</v>
      </c>
      <c r="R33" s="54">
        <v>93</v>
      </c>
      <c r="S33" s="58"/>
      <c r="U33" s="58"/>
    </row>
    <row r="34" spans="1:21" s="55" customFormat="1" ht="12" hidden="1" x14ac:dyDescent="0.25">
      <c r="A34" s="48"/>
      <c r="B34" s="48" t="s">
        <v>134</v>
      </c>
      <c r="C34" s="48" t="s">
        <v>91</v>
      </c>
      <c r="D34" s="49" t="s">
        <v>131</v>
      </c>
      <c r="E34" s="48" t="s">
        <v>132</v>
      </c>
      <c r="F34" s="50">
        <v>0.89890999999999999</v>
      </c>
      <c r="G34" s="51">
        <v>1.95</v>
      </c>
      <c r="H34" s="51">
        <v>1.5</v>
      </c>
      <c r="I34" s="50">
        <v>1.7528699999999999</v>
      </c>
      <c r="J34" s="52">
        <v>1.3483700000000001</v>
      </c>
      <c r="K34" s="53">
        <v>11551.41</v>
      </c>
      <c r="L34" s="53">
        <v>8885.76</v>
      </c>
      <c r="M34" s="51">
        <v>12.33</v>
      </c>
      <c r="N34" s="48" t="s">
        <v>85</v>
      </c>
      <c r="O34" s="48" t="s">
        <v>86</v>
      </c>
      <c r="P34" s="48"/>
      <c r="Q34" s="48" t="s">
        <v>87</v>
      </c>
      <c r="R34" s="54">
        <v>13</v>
      </c>
    </row>
    <row r="35" spans="1:21" s="55" customFormat="1" ht="12" hidden="1" x14ac:dyDescent="0.25">
      <c r="A35" s="48"/>
      <c r="B35" s="48" t="s">
        <v>135</v>
      </c>
      <c r="C35" s="48" t="s">
        <v>93</v>
      </c>
      <c r="D35" s="49" t="s">
        <v>131</v>
      </c>
      <c r="E35" s="48" t="s">
        <v>132</v>
      </c>
      <c r="F35" s="50">
        <v>1.5660700000000001</v>
      </c>
      <c r="G35" s="51">
        <v>1.95</v>
      </c>
      <c r="H35" s="51">
        <v>1.5</v>
      </c>
      <c r="I35" s="50">
        <v>3.0538400000000001</v>
      </c>
      <c r="J35" s="52">
        <v>2.34911</v>
      </c>
      <c r="K35" s="53">
        <v>20124.810000000001</v>
      </c>
      <c r="L35" s="53">
        <v>15480.63</v>
      </c>
      <c r="M35" s="51">
        <v>13.44</v>
      </c>
      <c r="N35" s="48" t="s">
        <v>85</v>
      </c>
      <c r="O35" s="48" t="s">
        <v>86</v>
      </c>
      <c r="P35" s="48"/>
      <c r="Q35" s="48" t="s">
        <v>87</v>
      </c>
      <c r="R35" s="54">
        <v>2</v>
      </c>
    </row>
    <row r="36" spans="1:21" s="55" customFormat="1" ht="12" x14ac:dyDescent="0.25">
      <c r="A36" s="48"/>
      <c r="B36" s="48" t="s">
        <v>136</v>
      </c>
      <c r="C36" s="48" t="s">
        <v>82</v>
      </c>
      <c r="D36" s="49" t="s">
        <v>137</v>
      </c>
      <c r="E36" s="48" t="s">
        <v>138</v>
      </c>
      <c r="F36" s="50">
        <v>0.36336000000000002</v>
      </c>
      <c r="G36" s="51">
        <v>1.95</v>
      </c>
      <c r="H36" s="51">
        <v>1.5</v>
      </c>
      <c r="I36" s="50">
        <v>0.70855000000000001</v>
      </c>
      <c r="J36" s="52">
        <v>0.54503999999999997</v>
      </c>
      <c r="K36" s="53">
        <v>4669.34</v>
      </c>
      <c r="L36" s="53">
        <v>3591.81</v>
      </c>
      <c r="M36" s="51">
        <v>5.85</v>
      </c>
      <c r="N36" s="48" t="s">
        <v>85</v>
      </c>
      <c r="O36" s="48" t="s">
        <v>86</v>
      </c>
      <c r="P36" s="48"/>
      <c r="Q36" s="48" t="s">
        <v>87</v>
      </c>
      <c r="R36" s="54">
        <v>152</v>
      </c>
      <c r="S36" s="58"/>
      <c r="U36" s="58"/>
    </row>
    <row r="37" spans="1:21" s="55" customFormat="1" ht="12" x14ac:dyDescent="0.25">
      <c r="A37" s="48"/>
      <c r="B37" s="48" t="s">
        <v>139</v>
      </c>
      <c r="C37" s="48" t="s">
        <v>89</v>
      </c>
      <c r="D37" s="49" t="s">
        <v>137</v>
      </c>
      <c r="E37" s="48" t="s">
        <v>138</v>
      </c>
      <c r="F37" s="50">
        <v>0.45362999999999998</v>
      </c>
      <c r="G37" s="51">
        <v>1.95</v>
      </c>
      <c r="H37" s="51">
        <v>1.5</v>
      </c>
      <c r="I37" s="50">
        <v>0.88458000000000003</v>
      </c>
      <c r="J37" s="52">
        <v>0.68045</v>
      </c>
      <c r="K37" s="53">
        <v>5829.38</v>
      </c>
      <c r="L37" s="53">
        <v>4484.17</v>
      </c>
      <c r="M37" s="51">
        <v>7.67</v>
      </c>
      <c r="N37" s="48" t="s">
        <v>85</v>
      </c>
      <c r="O37" s="48" t="s">
        <v>86</v>
      </c>
      <c r="P37" s="48"/>
      <c r="Q37" s="48" t="s">
        <v>87</v>
      </c>
      <c r="R37" s="54">
        <v>632</v>
      </c>
      <c r="S37" s="58"/>
      <c r="U37" s="58"/>
    </row>
    <row r="38" spans="1:21" s="55" customFormat="1" ht="12" hidden="1" x14ac:dyDescent="0.25">
      <c r="A38" s="48"/>
      <c r="B38" s="48" t="s">
        <v>140</v>
      </c>
      <c r="C38" s="48" t="s">
        <v>91</v>
      </c>
      <c r="D38" s="49" t="s">
        <v>137</v>
      </c>
      <c r="E38" s="48" t="s">
        <v>138</v>
      </c>
      <c r="F38" s="50">
        <v>0.63717999999999997</v>
      </c>
      <c r="G38" s="51">
        <v>1.95</v>
      </c>
      <c r="H38" s="51">
        <v>1.5</v>
      </c>
      <c r="I38" s="50">
        <v>1.2424999999999999</v>
      </c>
      <c r="J38" s="52">
        <v>0.95577000000000001</v>
      </c>
      <c r="K38" s="53">
        <v>8188.08</v>
      </c>
      <c r="L38" s="53">
        <v>6298.52</v>
      </c>
      <c r="M38" s="51">
        <v>8.44</v>
      </c>
      <c r="N38" s="48" t="s">
        <v>85</v>
      </c>
      <c r="O38" s="48" t="s">
        <v>86</v>
      </c>
      <c r="P38" s="48"/>
      <c r="Q38" s="48" t="s">
        <v>87</v>
      </c>
      <c r="R38" s="54">
        <v>41</v>
      </c>
    </row>
    <row r="39" spans="1:21" s="55" customFormat="1" ht="12" hidden="1" x14ac:dyDescent="0.25">
      <c r="A39" s="48"/>
      <c r="B39" s="48" t="s">
        <v>141</v>
      </c>
      <c r="C39" s="48" t="s">
        <v>93</v>
      </c>
      <c r="D39" s="49" t="s">
        <v>137</v>
      </c>
      <c r="E39" s="48" t="s">
        <v>138</v>
      </c>
      <c r="F39" s="50">
        <v>0.96009</v>
      </c>
      <c r="G39" s="51">
        <v>1.95</v>
      </c>
      <c r="H39" s="51">
        <v>1.5</v>
      </c>
      <c r="I39" s="50">
        <v>1.87218</v>
      </c>
      <c r="J39" s="52">
        <v>1.44014</v>
      </c>
      <c r="K39" s="53">
        <v>12337.67</v>
      </c>
      <c r="L39" s="53">
        <v>9490.52</v>
      </c>
      <c r="M39" s="51">
        <v>11.15</v>
      </c>
      <c r="N39" s="48" t="s">
        <v>85</v>
      </c>
      <c r="O39" s="48" t="s">
        <v>86</v>
      </c>
      <c r="P39" s="48"/>
      <c r="Q39" s="48" t="s">
        <v>87</v>
      </c>
      <c r="R39" s="54">
        <v>0</v>
      </c>
    </row>
    <row r="42" spans="1:21" x14ac:dyDescent="0.25">
      <c r="L42" s="22">
        <f>SUBTOTAL(1,L4:L37)</f>
        <v>4420.4399999999996</v>
      </c>
      <c r="M42" s="60">
        <f>SUBTOTAL(1,M4:M37)</f>
        <v>6.6333333333333329</v>
      </c>
      <c r="S42" s="59"/>
      <c r="T42" s="59"/>
    </row>
    <row r="44" spans="1:21" x14ac:dyDescent="0.25">
      <c r="L44" s="23">
        <f>L42/M42</f>
        <v>666.39798994974876</v>
      </c>
    </row>
  </sheetData>
  <autoFilter ref="A3:U39" xr:uid="{9EA6DAAB-1BB8-4DEF-9D57-533DD8443195}">
    <filterColumn colId="2">
      <filters>
        <filter val="1"/>
        <filter val="2"/>
      </filters>
    </filterColumn>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EDC8A-2BF9-4748-A2DB-72C0E134AAA7}">
  <sheetPr codeName="Sheet5" filterMode="1">
    <tabColor rgb="FF00B050"/>
  </sheetPr>
  <dimension ref="B2:I884"/>
  <sheetViews>
    <sheetView workbookViewId="0">
      <selection activeCell="B2" sqref="B2:I884"/>
    </sheetView>
  </sheetViews>
  <sheetFormatPr defaultRowHeight="15" x14ac:dyDescent="0.25"/>
  <cols>
    <col min="2" max="2" width="11" customWidth="1"/>
    <col min="3" max="3" width="16.42578125" customWidth="1"/>
    <col min="4" max="4" width="47.85546875" bestFit="1" customWidth="1"/>
    <col min="5" max="5" width="57.5703125" bestFit="1" customWidth="1"/>
    <col min="6" max="6" width="22.140625" bestFit="1" customWidth="1"/>
    <col min="7" max="7" width="33.140625" customWidth="1"/>
    <col min="8" max="8" width="27.42578125" customWidth="1"/>
    <col min="9" max="9" width="15.7109375" style="63" customWidth="1"/>
    <col min="10" max="10" width="14.42578125" customWidth="1"/>
  </cols>
  <sheetData>
    <row r="2" spans="2:9" x14ac:dyDescent="0.25">
      <c r="B2" s="22" t="s">
        <v>142</v>
      </c>
      <c r="C2" s="22" t="s">
        <v>143</v>
      </c>
      <c r="D2" s="22" t="s">
        <v>144</v>
      </c>
      <c r="E2" s="22" t="s">
        <v>145</v>
      </c>
      <c r="F2" s="22" t="s">
        <v>146</v>
      </c>
      <c r="G2" s="22" t="s">
        <v>147</v>
      </c>
      <c r="H2" s="22" t="s">
        <v>9</v>
      </c>
      <c r="I2" s="66" t="s">
        <v>148</v>
      </c>
    </row>
    <row r="3" spans="2:9" hidden="1" x14ac:dyDescent="0.25">
      <c r="B3" s="116" t="s">
        <v>161</v>
      </c>
      <c r="C3" s="22" t="s">
        <v>48</v>
      </c>
      <c r="D3" s="22" t="s">
        <v>386</v>
      </c>
      <c r="E3" s="22" t="s">
        <v>387</v>
      </c>
      <c r="F3" s="22"/>
      <c r="G3" s="22" t="s">
        <v>388</v>
      </c>
      <c r="H3" s="22" t="s">
        <v>152</v>
      </c>
      <c r="I3" s="66">
        <v>942.00424012762369</v>
      </c>
    </row>
    <row r="4" spans="2:9" hidden="1" x14ac:dyDescent="0.25">
      <c r="B4" s="116" t="s">
        <v>162</v>
      </c>
      <c r="C4" s="22" t="s">
        <v>49</v>
      </c>
      <c r="D4" s="22" t="s">
        <v>386</v>
      </c>
      <c r="E4" s="22" t="s">
        <v>389</v>
      </c>
      <c r="F4" s="22"/>
      <c r="G4" s="22" t="s">
        <v>388</v>
      </c>
      <c r="H4" s="22" t="s">
        <v>152</v>
      </c>
      <c r="I4" s="66">
        <v>958.0151370186253</v>
      </c>
    </row>
    <row r="5" spans="2:9" hidden="1" x14ac:dyDescent="0.25">
      <c r="B5" s="116" t="s">
        <v>163</v>
      </c>
      <c r="C5" s="22" t="s">
        <v>50</v>
      </c>
      <c r="D5" s="22" t="s">
        <v>386</v>
      </c>
      <c r="E5" s="22" t="s">
        <v>390</v>
      </c>
      <c r="F5" s="22"/>
      <c r="G5" s="22" t="s">
        <v>388</v>
      </c>
      <c r="H5" s="22" t="s">
        <v>152</v>
      </c>
      <c r="I5" s="66">
        <v>983.38935293401971</v>
      </c>
    </row>
    <row r="6" spans="2:9" hidden="1" x14ac:dyDescent="0.25">
      <c r="B6" s="116" t="s">
        <v>164</v>
      </c>
      <c r="C6" s="117" t="s">
        <v>51</v>
      </c>
      <c r="D6" s="22" t="s">
        <v>386</v>
      </c>
      <c r="E6" s="22" t="s">
        <v>391</v>
      </c>
      <c r="F6" s="22"/>
      <c r="G6" s="22" t="s">
        <v>388</v>
      </c>
      <c r="H6" s="22" t="s">
        <v>152</v>
      </c>
      <c r="I6" s="66">
        <v>1051.0464980865963</v>
      </c>
    </row>
    <row r="7" spans="2:9" hidden="1" x14ac:dyDescent="0.25">
      <c r="B7" s="116" t="s">
        <v>167</v>
      </c>
      <c r="C7" s="22" t="s">
        <v>52</v>
      </c>
      <c r="D7" s="22" t="s">
        <v>386</v>
      </c>
      <c r="E7" s="22" t="s">
        <v>392</v>
      </c>
      <c r="F7" s="22"/>
      <c r="G7" s="22" t="s">
        <v>388</v>
      </c>
      <c r="H7" s="22" t="s">
        <v>152</v>
      </c>
      <c r="I7" s="66">
        <v>1021.0478030081741</v>
      </c>
    </row>
    <row r="8" spans="2:9" hidden="1" x14ac:dyDescent="0.25">
      <c r="B8" s="116" t="s">
        <v>165</v>
      </c>
      <c r="C8" s="22" t="s">
        <v>56</v>
      </c>
      <c r="D8" s="22" t="s">
        <v>386</v>
      </c>
      <c r="E8" s="22" t="s">
        <v>393</v>
      </c>
      <c r="F8" s="22"/>
      <c r="G8" s="22" t="s">
        <v>388</v>
      </c>
      <c r="H8" s="22" t="s">
        <v>152</v>
      </c>
      <c r="I8" s="66">
        <v>1085.345348984401</v>
      </c>
    </row>
    <row r="9" spans="2:9" hidden="1" x14ac:dyDescent="0.25">
      <c r="B9" s="116" t="s">
        <v>166</v>
      </c>
      <c r="C9" s="117" t="s">
        <v>58</v>
      </c>
      <c r="D9" s="22" t="s">
        <v>386</v>
      </c>
      <c r="E9" s="22" t="s">
        <v>394</v>
      </c>
      <c r="F9" s="22"/>
      <c r="G9" s="22" t="s">
        <v>388</v>
      </c>
      <c r="H9" s="22" t="s">
        <v>152</v>
      </c>
      <c r="I9" s="66">
        <v>990.28142061578967</v>
      </c>
    </row>
    <row r="10" spans="2:9" hidden="1" x14ac:dyDescent="0.25">
      <c r="B10" s="116" t="s">
        <v>291</v>
      </c>
      <c r="C10" s="22" t="s">
        <v>247</v>
      </c>
      <c r="D10" s="22" t="s">
        <v>386</v>
      </c>
      <c r="E10" s="22" t="s">
        <v>395</v>
      </c>
      <c r="F10" s="22"/>
      <c r="G10" s="22" t="s">
        <v>388</v>
      </c>
      <c r="H10" s="22" t="s">
        <v>152</v>
      </c>
      <c r="I10" s="66">
        <v>919.84501329447551</v>
      </c>
    </row>
    <row r="11" spans="2:9" hidden="1" x14ac:dyDescent="0.25">
      <c r="B11" s="116" t="s">
        <v>83</v>
      </c>
      <c r="C11" s="22" t="s">
        <v>326</v>
      </c>
      <c r="D11" s="22" t="s">
        <v>386</v>
      </c>
      <c r="E11" s="22" t="s">
        <v>396</v>
      </c>
      <c r="F11" s="22"/>
      <c r="G11" s="22" t="s">
        <v>388</v>
      </c>
      <c r="H11" s="22" t="s">
        <v>152</v>
      </c>
      <c r="I11" s="66">
        <v>943.59034174999965</v>
      </c>
    </row>
    <row r="12" spans="2:9" hidden="1" x14ac:dyDescent="0.25">
      <c r="B12" s="116" t="s">
        <v>321</v>
      </c>
      <c r="C12" s="22" t="s">
        <v>330</v>
      </c>
      <c r="D12" s="22" t="s">
        <v>386</v>
      </c>
      <c r="E12" s="22" t="s">
        <v>397</v>
      </c>
      <c r="F12" s="22"/>
      <c r="G12" s="22" t="s">
        <v>388</v>
      </c>
      <c r="H12" s="22" t="s">
        <v>152</v>
      </c>
      <c r="I12" s="66">
        <v>911.26932274807689</v>
      </c>
    </row>
    <row r="13" spans="2:9" hidden="1" x14ac:dyDescent="0.25">
      <c r="B13" s="116" t="s">
        <v>149</v>
      </c>
      <c r="C13" s="22" t="s">
        <v>150</v>
      </c>
      <c r="D13" s="22" t="s">
        <v>398</v>
      </c>
      <c r="E13" s="22" t="s">
        <v>399</v>
      </c>
      <c r="F13" s="22"/>
      <c r="G13" s="22" t="s">
        <v>388</v>
      </c>
      <c r="H13" s="22" t="s">
        <v>152</v>
      </c>
      <c r="I13" s="66">
        <v>922.47451012794693</v>
      </c>
    </row>
    <row r="14" spans="2:9" hidden="1" x14ac:dyDescent="0.25">
      <c r="B14" s="116" t="s">
        <v>153</v>
      </c>
      <c r="C14" s="22" t="s">
        <v>53</v>
      </c>
      <c r="D14" s="22" t="s">
        <v>398</v>
      </c>
      <c r="E14" s="22" t="s">
        <v>400</v>
      </c>
      <c r="F14" s="22"/>
      <c r="G14" s="22" t="s">
        <v>388</v>
      </c>
      <c r="H14" s="22" t="s">
        <v>152</v>
      </c>
      <c r="I14" s="66">
        <v>824.98047544778797</v>
      </c>
    </row>
    <row r="15" spans="2:9" hidden="1" x14ac:dyDescent="0.25">
      <c r="B15" s="116" t="s">
        <v>154</v>
      </c>
      <c r="C15" s="22" t="s">
        <v>55</v>
      </c>
      <c r="D15" s="22" t="s">
        <v>398</v>
      </c>
      <c r="E15" s="22" t="s">
        <v>401</v>
      </c>
      <c r="F15" s="22"/>
      <c r="G15" s="22" t="s">
        <v>388</v>
      </c>
      <c r="H15" s="22" t="s">
        <v>152</v>
      </c>
      <c r="I15" s="66">
        <v>973.13505461340833</v>
      </c>
    </row>
    <row r="16" spans="2:9" hidden="1" x14ac:dyDescent="0.25">
      <c r="B16" s="116" t="s">
        <v>238</v>
      </c>
      <c r="C16" s="22" t="s">
        <v>57</v>
      </c>
      <c r="D16" s="22" t="s">
        <v>398</v>
      </c>
      <c r="E16" s="22" t="s">
        <v>402</v>
      </c>
      <c r="F16" s="22"/>
      <c r="G16" s="22" t="s">
        <v>388</v>
      </c>
      <c r="H16" s="22" t="s">
        <v>152</v>
      </c>
      <c r="I16" s="66">
        <v>826.84671160000016</v>
      </c>
    </row>
    <row r="17" spans="2:9" hidden="1" x14ac:dyDescent="0.25">
      <c r="B17" s="116" t="s">
        <v>156</v>
      </c>
      <c r="C17" s="22" t="s">
        <v>157</v>
      </c>
      <c r="D17" s="22" t="s">
        <v>398</v>
      </c>
      <c r="E17" s="22" t="s">
        <v>403</v>
      </c>
      <c r="F17" s="22"/>
      <c r="G17" s="22" t="s">
        <v>388</v>
      </c>
      <c r="H17" s="22" t="s">
        <v>152</v>
      </c>
      <c r="I17" s="66">
        <v>834.48</v>
      </c>
    </row>
    <row r="18" spans="2:9" hidden="1" x14ac:dyDescent="0.25">
      <c r="B18" s="116" t="s">
        <v>158</v>
      </c>
      <c r="C18" s="22" t="s">
        <v>60</v>
      </c>
      <c r="D18" s="22" t="s">
        <v>398</v>
      </c>
      <c r="E18" s="22" t="s">
        <v>404</v>
      </c>
      <c r="F18" s="22"/>
      <c r="G18" s="22" t="s">
        <v>388</v>
      </c>
      <c r="H18" s="22" t="s">
        <v>152</v>
      </c>
      <c r="I18" s="66">
        <v>929.71635483670025</v>
      </c>
    </row>
    <row r="19" spans="2:9" hidden="1" x14ac:dyDescent="0.25">
      <c r="B19" s="116" t="s">
        <v>293</v>
      </c>
      <c r="C19" s="22" t="s">
        <v>294</v>
      </c>
      <c r="D19" s="22" t="s">
        <v>398</v>
      </c>
      <c r="E19" s="22" t="s">
        <v>405</v>
      </c>
      <c r="F19" s="22"/>
      <c r="G19" s="22" t="s">
        <v>388</v>
      </c>
      <c r="H19" s="22" t="s">
        <v>152</v>
      </c>
      <c r="I19" s="66">
        <v>851.35296258833887</v>
      </c>
    </row>
    <row r="20" spans="2:9" hidden="1" x14ac:dyDescent="0.25">
      <c r="B20" s="116" t="s">
        <v>159</v>
      </c>
      <c r="C20" s="22" t="s">
        <v>61</v>
      </c>
      <c r="D20" s="22" t="s">
        <v>398</v>
      </c>
      <c r="E20" s="22" t="s">
        <v>406</v>
      </c>
      <c r="F20" s="22"/>
      <c r="G20" s="22" t="s">
        <v>388</v>
      </c>
      <c r="H20" s="22" t="s">
        <v>152</v>
      </c>
      <c r="I20" s="66">
        <v>1010.9620176108102</v>
      </c>
    </row>
    <row r="21" spans="2:9" hidden="1" x14ac:dyDescent="0.25">
      <c r="B21" s="116" t="s">
        <v>160</v>
      </c>
      <c r="C21" s="22" t="s">
        <v>62</v>
      </c>
      <c r="D21" s="22" t="s">
        <v>398</v>
      </c>
      <c r="E21" s="22" t="s">
        <v>407</v>
      </c>
      <c r="F21" s="22"/>
      <c r="G21" s="22" t="s">
        <v>388</v>
      </c>
      <c r="H21" s="22" t="s">
        <v>152</v>
      </c>
      <c r="I21" s="66">
        <v>957.90835476142138</v>
      </c>
    </row>
    <row r="22" spans="2:9" hidden="1" x14ac:dyDescent="0.25">
      <c r="B22" s="116" t="s">
        <v>160</v>
      </c>
      <c r="C22" s="22" t="s">
        <v>62</v>
      </c>
      <c r="D22" s="22" t="s">
        <v>398</v>
      </c>
      <c r="E22" s="22" t="s">
        <v>407</v>
      </c>
      <c r="F22" s="22"/>
      <c r="G22" s="22" t="s">
        <v>388</v>
      </c>
      <c r="H22" s="22" t="s">
        <v>152</v>
      </c>
      <c r="I22" s="66">
        <v>957.90835476142138</v>
      </c>
    </row>
    <row r="23" spans="2:9" hidden="1" x14ac:dyDescent="0.25">
      <c r="B23" s="116" t="s">
        <v>160</v>
      </c>
      <c r="C23" s="22" t="s">
        <v>62</v>
      </c>
      <c r="D23" s="22" t="s">
        <v>398</v>
      </c>
      <c r="E23" s="22" t="s">
        <v>407</v>
      </c>
      <c r="F23" s="22"/>
      <c r="G23" s="22" t="s">
        <v>388</v>
      </c>
      <c r="H23" s="22" t="s">
        <v>152</v>
      </c>
      <c r="I23" s="66">
        <v>957.90835476142138</v>
      </c>
    </row>
    <row r="24" spans="2:9" hidden="1" x14ac:dyDescent="0.25">
      <c r="B24" s="116" t="s">
        <v>149</v>
      </c>
      <c r="C24" s="22" t="s">
        <v>150</v>
      </c>
      <c r="D24" s="22" t="s">
        <v>408</v>
      </c>
      <c r="E24" s="22" t="s">
        <v>409</v>
      </c>
      <c r="F24" s="22"/>
      <c r="G24" s="22" t="s">
        <v>170</v>
      </c>
      <c r="H24" s="22" t="s">
        <v>152</v>
      </c>
      <c r="I24" s="66">
        <v>1060</v>
      </c>
    </row>
    <row r="25" spans="2:9" hidden="1" x14ac:dyDescent="0.25">
      <c r="B25" s="116" t="s">
        <v>161</v>
      </c>
      <c r="C25" s="117" t="s">
        <v>48</v>
      </c>
      <c r="D25" s="22" t="s">
        <v>408</v>
      </c>
      <c r="E25" s="22" t="s">
        <v>410</v>
      </c>
      <c r="F25" s="22"/>
      <c r="G25" s="22" t="s">
        <v>170</v>
      </c>
      <c r="H25" s="22" t="s">
        <v>152</v>
      </c>
      <c r="I25" s="66">
        <v>1095</v>
      </c>
    </row>
    <row r="26" spans="2:9" hidden="1" x14ac:dyDescent="0.25">
      <c r="B26" s="116" t="s">
        <v>162</v>
      </c>
      <c r="C26" s="22" t="s">
        <v>49</v>
      </c>
      <c r="D26" s="22" t="s">
        <v>408</v>
      </c>
      <c r="E26" s="22" t="s">
        <v>411</v>
      </c>
      <c r="F26" s="22"/>
      <c r="G26" s="22" t="s">
        <v>170</v>
      </c>
      <c r="H26" s="22" t="s">
        <v>152</v>
      </c>
      <c r="I26" s="66">
        <v>1059.9999999999998</v>
      </c>
    </row>
    <row r="27" spans="2:9" hidden="1" x14ac:dyDescent="0.25">
      <c r="B27" s="116" t="s">
        <v>163</v>
      </c>
      <c r="C27" s="22" t="s">
        <v>50</v>
      </c>
      <c r="D27" s="22" t="s">
        <v>408</v>
      </c>
      <c r="E27" s="22" t="s">
        <v>412</v>
      </c>
      <c r="F27" s="22"/>
      <c r="G27" s="22" t="s">
        <v>170</v>
      </c>
      <c r="H27" s="22" t="s">
        <v>152</v>
      </c>
      <c r="I27" s="66">
        <v>1059.9999999999998</v>
      </c>
    </row>
    <row r="28" spans="2:9" hidden="1" x14ac:dyDescent="0.25">
      <c r="B28" s="116" t="s">
        <v>164</v>
      </c>
      <c r="C28" s="117" t="s">
        <v>51</v>
      </c>
      <c r="D28" s="22" t="s">
        <v>408</v>
      </c>
      <c r="E28" s="22" t="s">
        <v>413</v>
      </c>
      <c r="F28" s="22"/>
      <c r="G28" s="22" t="s">
        <v>170</v>
      </c>
      <c r="H28" s="22" t="s">
        <v>152</v>
      </c>
      <c r="I28" s="66">
        <v>1095</v>
      </c>
    </row>
    <row r="29" spans="2:9" hidden="1" x14ac:dyDescent="0.25">
      <c r="B29" s="116" t="s">
        <v>167</v>
      </c>
      <c r="C29" s="22" t="s">
        <v>52</v>
      </c>
      <c r="D29" s="22" t="s">
        <v>408</v>
      </c>
      <c r="E29" s="22" t="s">
        <v>414</v>
      </c>
      <c r="F29" s="22"/>
      <c r="G29" s="22" t="s">
        <v>170</v>
      </c>
      <c r="H29" s="22" t="s">
        <v>152</v>
      </c>
      <c r="I29" s="66">
        <v>1094.9999999999998</v>
      </c>
    </row>
    <row r="30" spans="2:9" hidden="1" x14ac:dyDescent="0.25">
      <c r="B30" s="116" t="s">
        <v>153</v>
      </c>
      <c r="C30" s="22" t="s">
        <v>53</v>
      </c>
      <c r="D30" s="22" t="s">
        <v>408</v>
      </c>
      <c r="E30" s="22" t="s">
        <v>415</v>
      </c>
      <c r="F30" s="22"/>
      <c r="G30" s="22" t="s">
        <v>170</v>
      </c>
      <c r="H30" s="22" t="s">
        <v>152</v>
      </c>
      <c r="I30" s="66">
        <v>1059.9999999999998</v>
      </c>
    </row>
    <row r="31" spans="2:9" hidden="1" x14ac:dyDescent="0.25">
      <c r="B31" s="116" t="s">
        <v>168</v>
      </c>
      <c r="C31" s="22" t="s">
        <v>54</v>
      </c>
      <c r="D31" s="22" t="s">
        <v>408</v>
      </c>
      <c r="E31" s="22" t="s">
        <v>416</v>
      </c>
      <c r="F31" s="22"/>
      <c r="G31" s="22" t="s">
        <v>170</v>
      </c>
      <c r="H31" s="22" t="s">
        <v>152</v>
      </c>
      <c r="I31" s="66">
        <v>1094.9999999999998</v>
      </c>
    </row>
    <row r="32" spans="2:9" hidden="1" x14ac:dyDescent="0.25">
      <c r="B32" s="116" t="s">
        <v>154</v>
      </c>
      <c r="C32" s="22" t="s">
        <v>55</v>
      </c>
      <c r="D32" s="22" t="s">
        <v>408</v>
      </c>
      <c r="E32" s="22" t="s">
        <v>417</v>
      </c>
      <c r="F32" s="22"/>
      <c r="G32" s="22" t="s">
        <v>170</v>
      </c>
      <c r="H32" s="22" t="s">
        <v>152</v>
      </c>
      <c r="I32" s="66">
        <v>1095</v>
      </c>
    </row>
    <row r="33" spans="2:9" hidden="1" x14ac:dyDescent="0.25">
      <c r="B33" s="116" t="s">
        <v>165</v>
      </c>
      <c r="C33" s="22" t="s">
        <v>56</v>
      </c>
      <c r="D33" s="22" t="s">
        <v>408</v>
      </c>
      <c r="E33" s="22" t="s">
        <v>418</v>
      </c>
      <c r="F33" s="22"/>
      <c r="G33" s="22" t="s">
        <v>170</v>
      </c>
      <c r="H33" s="22" t="s">
        <v>152</v>
      </c>
      <c r="I33" s="66">
        <v>1095</v>
      </c>
    </row>
    <row r="34" spans="2:9" hidden="1" x14ac:dyDescent="0.25">
      <c r="B34" s="116" t="s">
        <v>381</v>
      </c>
      <c r="C34" s="22" t="s">
        <v>382</v>
      </c>
      <c r="D34" s="22" t="s">
        <v>408</v>
      </c>
      <c r="E34" s="22" t="s">
        <v>419</v>
      </c>
      <c r="F34" s="22"/>
      <c r="G34" s="22" t="s">
        <v>170</v>
      </c>
      <c r="H34" s="22" t="s">
        <v>152</v>
      </c>
      <c r="I34" s="66">
        <v>1094.9999999999998</v>
      </c>
    </row>
    <row r="35" spans="2:9" hidden="1" x14ac:dyDescent="0.25">
      <c r="B35" s="116" t="s">
        <v>238</v>
      </c>
      <c r="C35" s="22" t="s">
        <v>57</v>
      </c>
      <c r="D35" s="22" t="s">
        <v>408</v>
      </c>
      <c r="E35" s="22" t="s">
        <v>420</v>
      </c>
      <c r="F35" s="22"/>
      <c r="G35" s="22" t="s">
        <v>170</v>
      </c>
      <c r="H35" s="22" t="s">
        <v>152</v>
      </c>
      <c r="I35" s="66">
        <v>1059.9999999999998</v>
      </c>
    </row>
    <row r="36" spans="2:9" hidden="1" x14ac:dyDescent="0.25">
      <c r="B36" s="116" t="s">
        <v>166</v>
      </c>
      <c r="C36" s="22" t="s">
        <v>58</v>
      </c>
      <c r="D36" s="22" t="s">
        <v>408</v>
      </c>
      <c r="E36" s="22" t="s">
        <v>421</v>
      </c>
      <c r="F36" s="22"/>
      <c r="G36" s="22" t="s">
        <v>170</v>
      </c>
      <c r="H36" s="22" t="s">
        <v>152</v>
      </c>
      <c r="I36" s="66">
        <v>1095</v>
      </c>
    </row>
    <row r="37" spans="2:9" x14ac:dyDescent="0.25">
      <c r="B37" s="116" t="s">
        <v>380</v>
      </c>
      <c r="C37" s="22" t="s">
        <v>383</v>
      </c>
      <c r="D37" s="22" t="s">
        <v>408</v>
      </c>
      <c r="E37" s="22" t="s">
        <v>422</v>
      </c>
      <c r="F37" s="22"/>
      <c r="G37" s="22" t="s">
        <v>170</v>
      </c>
      <c r="H37" s="22" t="s">
        <v>152</v>
      </c>
      <c r="I37" s="66">
        <v>1094.9999999999998</v>
      </c>
    </row>
    <row r="38" spans="2:9" hidden="1" x14ac:dyDescent="0.25">
      <c r="B38" s="116" t="s">
        <v>156</v>
      </c>
      <c r="C38" s="22" t="s">
        <v>157</v>
      </c>
      <c r="D38" s="22" t="s">
        <v>408</v>
      </c>
      <c r="E38" s="22" t="s">
        <v>423</v>
      </c>
      <c r="F38" s="22"/>
      <c r="G38" s="22" t="s">
        <v>170</v>
      </c>
      <c r="H38" s="22" t="s">
        <v>152</v>
      </c>
      <c r="I38" s="66">
        <v>1060</v>
      </c>
    </row>
    <row r="39" spans="2:9" hidden="1" x14ac:dyDescent="0.25">
      <c r="B39" s="116" t="s">
        <v>291</v>
      </c>
      <c r="C39" s="22" t="s">
        <v>247</v>
      </c>
      <c r="D39" s="22" t="s">
        <v>408</v>
      </c>
      <c r="E39" s="22" t="s">
        <v>424</v>
      </c>
      <c r="F39" s="22"/>
      <c r="G39" s="22" t="s">
        <v>170</v>
      </c>
      <c r="H39" s="22" t="s">
        <v>152</v>
      </c>
      <c r="I39" s="66">
        <v>1095</v>
      </c>
    </row>
    <row r="40" spans="2:9" hidden="1" x14ac:dyDescent="0.25">
      <c r="B40" s="116" t="s">
        <v>158</v>
      </c>
      <c r="C40" s="22" t="s">
        <v>60</v>
      </c>
      <c r="D40" s="22" t="s">
        <v>408</v>
      </c>
      <c r="E40" s="22" t="s">
        <v>425</v>
      </c>
      <c r="F40" s="22"/>
      <c r="G40" s="22" t="s">
        <v>170</v>
      </c>
      <c r="H40" s="22" t="s">
        <v>152</v>
      </c>
      <c r="I40" s="66">
        <v>1095</v>
      </c>
    </row>
    <row r="41" spans="2:9" hidden="1" x14ac:dyDescent="0.25">
      <c r="B41" s="116" t="s">
        <v>293</v>
      </c>
      <c r="C41" s="22" t="s">
        <v>294</v>
      </c>
      <c r="D41" s="22" t="s">
        <v>408</v>
      </c>
      <c r="E41" s="22" t="s">
        <v>426</v>
      </c>
      <c r="F41" s="22"/>
      <c r="G41" s="22" t="s">
        <v>170</v>
      </c>
      <c r="H41" s="22" t="s">
        <v>152</v>
      </c>
      <c r="I41" s="66">
        <v>1094.9999999999998</v>
      </c>
    </row>
    <row r="42" spans="2:9" hidden="1" x14ac:dyDescent="0.25">
      <c r="B42" s="116" t="s">
        <v>159</v>
      </c>
      <c r="C42" s="22" t="s">
        <v>61</v>
      </c>
      <c r="D42" s="22" t="s">
        <v>408</v>
      </c>
      <c r="E42" s="22" t="s">
        <v>427</v>
      </c>
      <c r="F42" s="22"/>
      <c r="G42" s="22" t="s">
        <v>170</v>
      </c>
      <c r="H42" s="22" t="s">
        <v>152</v>
      </c>
      <c r="I42" s="66">
        <v>1059.9999999999998</v>
      </c>
    </row>
    <row r="43" spans="2:9" hidden="1" x14ac:dyDescent="0.25">
      <c r="B43" s="116" t="s">
        <v>83</v>
      </c>
      <c r="C43" s="22" t="s">
        <v>326</v>
      </c>
      <c r="D43" s="22" t="s">
        <v>408</v>
      </c>
      <c r="E43" s="22" t="s">
        <v>428</v>
      </c>
      <c r="F43" s="22"/>
      <c r="G43" s="22" t="s">
        <v>170</v>
      </c>
      <c r="H43" s="22" t="s">
        <v>152</v>
      </c>
      <c r="I43" s="66">
        <v>1094.9999999999998</v>
      </c>
    </row>
    <row r="44" spans="2:9" hidden="1" x14ac:dyDescent="0.25">
      <c r="B44" s="116" t="s">
        <v>160</v>
      </c>
      <c r="C44" s="22" t="s">
        <v>62</v>
      </c>
      <c r="D44" s="22" t="s">
        <v>408</v>
      </c>
      <c r="E44" s="22" t="s">
        <v>429</v>
      </c>
      <c r="F44" s="22"/>
      <c r="G44" s="22" t="s">
        <v>170</v>
      </c>
      <c r="H44" s="22" t="s">
        <v>152</v>
      </c>
      <c r="I44" s="66">
        <v>1059.9999999999998</v>
      </c>
    </row>
    <row r="45" spans="2:9" hidden="1" x14ac:dyDescent="0.25">
      <c r="B45" s="116" t="s">
        <v>160</v>
      </c>
      <c r="C45" s="22" t="s">
        <v>62</v>
      </c>
      <c r="D45" s="22" t="s">
        <v>408</v>
      </c>
      <c r="E45" s="22" t="s">
        <v>429</v>
      </c>
      <c r="F45" s="22"/>
      <c r="G45" s="22" t="s">
        <v>170</v>
      </c>
      <c r="H45" s="22" t="s">
        <v>152</v>
      </c>
      <c r="I45" s="66">
        <v>1059.9999999999998</v>
      </c>
    </row>
    <row r="46" spans="2:9" hidden="1" x14ac:dyDescent="0.25">
      <c r="B46" s="116" t="s">
        <v>160</v>
      </c>
      <c r="C46" s="118" t="s">
        <v>62</v>
      </c>
      <c r="D46" s="22" t="s">
        <v>408</v>
      </c>
      <c r="E46" s="22" t="s">
        <v>429</v>
      </c>
      <c r="F46" s="22"/>
      <c r="G46" s="22" t="s">
        <v>170</v>
      </c>
      <c r="H46" s="22" t="s">
        <v>152</v>
      </c>
      <c r="I46" s="66">
        <v>1059.9999999999998</v>
      </c>
    </row>
    <row r="47" spans="2:9" hidden="1" x14ac:dyDescent="0.25">
      <c r="B47" s="116" t="s">
        <v>321</v>
      </c>
      <c r="C47" s="22" t="s">
        <v>330</v>
      </c>
      <c r="D47" s="22" t="s">
        <v>408</v>
      </c>
      <c r="E47" s="22" t="s">
        <v>430</v>
      </c>
      <c r="F47" s="22"/>
      <c r="G47" s="22" t="s">
        <v>170</v>
      </c>
      <c r="H47" s="22" t="s">
        <v>152</v>
      </c>
      <c r="I47" s="66">
        <v>1094.9999999999998</v>
      </c>
    </row>
    <row r="48" spans="2:9" hidden="1" x14ac:dyDescent="0.25">
      <c r="B48" s="116" t="s">
        <v>322</v>
      </c>
      <c r="C48" s="22" t="s">
        <v>328</v>
      </c>
      <c r="D48" s="22" t="s">
        <v>408</v>
      </c>
      <c r="E48" s="22" t="s">
        <v>431</v>
      </c>
      <c r="F48" s="22"/>
      <c r="G48" s="22" t="s">
        <v>170</v>
      </c>
      <c r="H48" s="22" t="s">
        <v>152</v>
      </c>
      <c r="I48" s="66">
        <v>1094.9999999999998</v>
      </c>
    </row>
    <row r="49" spans="2:9" hidden="1" x14ac:dyDescent="0.25">
      <c r="B49" s="116" t="s">
        <v>161</v>
      </c>
      <c r="C49" s="22" t="s">
        <v>48</v>
      </c>
      <c r="D49" s="22" t="s">
        <v>432</v>
      </c>
      <c r="E49" s="22" t="s">
        <v>433</v>
      </c>
      <c r="F49" s="22"/>
      <c r="G49" s="22" t="s">
        <v>388</v>
      </c>
      <c r="H49" s="22" t="s">
        <v>152</v>
      </c>
      <c r="I49" s="66">
        <v>942.00424012762369</v>
      </c>
    </row>
    <row r="50" spans="2:9" hidden="1" x14ac:dyDescent="0.25">
      <c r="B50" s="116" t="s">
        <v>162</v>
      </c>
      <c r="C50" s="118" t="s">
        <v>49</v>
      </c>
      <c r="D50" s="22" t="s">
        <v>432</v>
      </c>
      <c r="E50" s="22" t="s">
        <v>434</v>
      </c>
      <c r="F50" s="22"/>
      <c r="G50" s="22" t="s">
        <v>388</v>
      </c>
      <c r="H50" s="22" t="s">
        <v>152</v>
      </c>
      <c r="I50" s="66">
        <v>958.0151370186253</v>
      </c>
    </row>
    <row r="51" spans="2:9" hidden="1" x14ac:dyDescent="0.25">
      <c r="B51" s="116" t="s">
        <v>163</v>
      </c>
      <c r="C51" s="118" t="s">
        <v>50</v>
      </c>
      <c r="D51" s="22" t="s">
        <v>432</v>
      </c>
      <c r="E51" s="22" t="s">
        <v>435</v>
      </c>
      <c r="F51" s="22"/>
      <c r="G51" s="22" t="s">
        <v>388</v>
      </c>
      <c r="H51" s="22" t="s">
        <v>152</v>
      </c>
      <c r="I51" s="66">
        <v>983.38935293401971</v>
      </c>
    </row>
    <row r="52" spans="2:9" hidden="1" x14ac:dyDescent="0.25">
      <c r="B52" s="116" t="s">
        <v>164</v>
      </c>
      <c r="C52" s="22" t="s">
        <v>51</v>
      </c>
      <c r="D52" s="22" t="s">
        <v>432</v>
      </c>
      <c r="E52" s="22" t="s">
        <v>436</v>
      </c>
      <c r="F52" s="22"/>
      <c r="G52" s="22" t="s">
        <v>388</v>
      </c>
      <c r="H52" s="22" t="s">
        <v>152</v>
      </c>
      <c r="I52" s="66">
        <v>1051.0464980865963</v>
      </c>
    </row>
    <row r="53" spans="2:9" hidden="1" x14ac:dyDescent="0.25">
      <c r="B53" s="116" t="s">
        <v>167</v>
      </c>
      <c r="C53" s="22" t="s">
        <v>52</v>
      </c>
      <c r="D53" s="22" t="s">
        <v>432</v>
      </c>
      <c r="E53" s="22" t="s">
        <v>437</v>
      </c>
      <c r="F53" s="22"/>
      <c r="G53" s="22" t="s">
        <v>388</v>
      </c>
      <c r="H53" s="22" t="s">
        <v>152</v>
      </c>
      <c r="I53" s="66">
        <v>1021.0478030081741</v>
      </c>
    </row>
    <row r="54" spans="2:9" hidden="1" x14ac:dyDescent="0.25">
      <c r="B54" s="116" t="s">
        <v>165</v>
      </c>
      <c r="C54" s="22" t="s">
        <v>56</v>
      </c>
      <c r="D54" s="22" t="s">
        <v>432</v>
      </c>
      <c r="E54" s="22" t="s">
        <v>438</v>
      </c>
      <c r="F54" s="22"/>
      <c r="G54" s="22" t="s">
        <v>388</v>
      </c>
      <c r="H54" s="22" t="s">
        <v>152</v>
      </c>
      <c r="I54" s="66">
        <v>1085.345348984401</v>
      </c>
    </row>
    <row r="55" spans="2:9" hidden="1" x14ac:dyDescent="0.25">
      <c r="B55" s="116" t="s">
        <v>166</v>
      </c>
      <c r="C55" s="22" t="s">
        <v>58</v>
      </c>
      <c r="D55" s="22" t="s">
        <v>432</v>
      </c>
      <c r="E55" s="22" t="s">
        <v>439</v>
      </c>
      <c r="F55" s="22"/>
      <c r="G55" s="22" t="s">
        <v>388</v>
      </c>
      <c r="H55" s="22" t="s">
        <v>152</v>
      </c>
      <c r="I55" s="66">
        <v>990.28142061578967</v>
      </c>
    </row>
    <row r="56" spans="2:9" hidden="1" x14ac:dyDescent="0.25">
      <c r="B56" s="116" t="s">
        <v>291</v>
      </c>
      <c r="C56" s="22" t="s">
        <v>247</v>
      </c>
      <c r="D56" s="22" t="s">
        <v>432</v>
      </c>
      <c r="E56" s="22" t="s">
        <v>440</v>
      </c>
      <c r="F56" s="22"/>
      <c r="G56" s="22" t="s">
        <v>388</v>
      </c>
      <c r="H56" s="22" t="s">
        <v>152</v>
      </c>
      <c r="I56" s="66">
        <v>919.84501329447551</v>
      </c>
    </row>
    <row r="57" spans="2:9" hidden="1" x14ac:dyDescent="0.25">
      <c r="B57" s="116" t="s">
        <v>83</v>
      </c>
      <c r="C57" s="22" t="s">
        <v>326</v>
      </c>
      <c r="D57" s="22" t="s">
        <v>432</v>
      </c>
      <c r="E57" s="22" t="s">
        <v>441</v>
      </c>
      <c r="F57" s="22"/>
      <c r="G57" s="22" t="s">
        <v>388</v>
      </c>
      <c r="H57" s="22" t="s">
        <v>152</v>
      </c>
      <c r="I57" s="66">
        <v>943.59034174999965</v>
      </c>
    </row>
    <row r="58" spans="2:9" hidden="1" x14ac:dyDescent="0.25">
      <c r="B58" s="116" t="s">
        <v>321</v>
      </c>
      <c r="C58" s="22" t="s">
        <v>330</v>
      </c>
      <c r="D58" s="22" t="s">
        <v>432</v>
      </c>
      <c r="E58" s="22" t="s">
        <v>442</v>
      </c>
      <c r="F58" s="22"/>
      <c r="G58" s="22" t="s">
        <v>388</v>
      </c>
      <c r="H58" s="22" t="s">
        <v>152</v>
      </c>
      <c r="I58" s="66">
        <v>911.26932274807689</v>
      </c>
    </row>
    <row r="59" spans="2:9" hidden="1" x14ac:dyDescent="0.25">
      <c r="B59" s="116" t="s">
        <v>149</v>
      </c>
      <c r="C59" s="22" t="s">
        <v>150</v>
      </c>
      <c r="D59" s="22" t="s">
        <v>443</v>
      </c>
      <c r="E59" s="22" t="s">
        <v>444</v>
      </c>
      <c r="F59" s="22"/>
      <c r="G59" s="22" t="s">
        <v>170</v>
      </c>
      <c r="H59" s="22" t="s">
        <v>152</v>
      </c>
      <c r="I59" s="66">
        <v>979.99999999999989</v>
      </c>
    </row>
    <row r="60" spans="2:9" hidden="1" x14ac:dyDescent="0.25">
      <c r="B60" s="116" t="s">
        <v>153</v>
      </c>
      <c r="C60" s="22" t="s">
        <v>53</v>
      </c>
      <c r="D60" s="22" t="s">
        <v>443</v>
      </c>
      <c r="E60" s="22" t="s">
        <v>445</v>
      </c>
      <c r="F60" s="22"/>
      <c r="G60" s="22" t="s">
        <v>170</v>
      </c>
      <c r="H60" s="22" t="s">
        <v>152</v>
      </c>
      <c r="I60" s="66">
        <v>979.99999999999977</v>
      </c>
    </row>
    <row r="61" spans="2:9" hidden="1" x14ac:dyDescent="0.25">
      <c r="B61" s="116" t="s">
        <v>168</v>
      </c>
      <c r="C61" s="22" t="s">
        <v>54</v>
      </c>
      <c r="D61" s="22" t="s">
        <v>443</v>
      </c>
      <c r="E61" s="22" t="s">
        <v>446</v>
      </c>
      <c r="F61" s="22"/>
      <c r="G61" s="22" t="s">
        <v>170</v>
      </c>
      <c r="H61" s="22" t="s">
        <v>152</v>
      </c>
      <c r="I61" s="66">
        <v>980</v>
      </c>
    </row>
    <row r="62" spans="2:9" hidden="1" x14ac:dyDescent="0.25">
      <c r="B62" s="116" t="s">
        <v>154</v>
      </c>
      <c r="C62" s="22" t="s">
        <v>55</v>
      </c>
      <c r="D62" s="22" t="s">
        <v>443</v>
      </c>
      <c r="E62" s="22" t="s">
        <v>447</v>
      </c>
      <c r="F62" s="22"/>
      <c r="G62" s="22" t="s">
        <v>170</v>
      </c>
      <c r="H62" s="22" t="s">
        <v>152</v>
      </c>
      <c r="I62" s="66">
        <v>980</v>
      </c>
    </row>
    <row r="63" spans="2:9" hidden="1" x14ac:dyDescent="0.25">
      <c r="B63" s="116" t="s">
        <v>381</v>
      </c>
      <c r="C63" s="22" t="s">
        <v>382</v>
      </c>
      <c r="D63" s="22" t="s">
        <v>443</v>
      </c>
      <c r="E63" s="22" t="s">
        <v>448</v>
      </c>
      <c r="F63" s="22"/>
      <c r="G63" s="22" t="s">
        <v>388</v>
      </c>
      <c r="H63" s="22" t="s">
        <v>152</v>
      </c>
      <c r="I63" s="66">
        <v>933.33646574773275</v>
      </c>
    </row>
    <row r="64" spans="2:9" hidden="1" x14ac:dyDescent="0.25">
      <c r="B64" s="116" t="s">
        <v>238</v>
      </c>
      <c r="C64" s="117" t="s">
        <v>57</v>
      </c>
      <c r="D64" s="22" t="s">
        <v>443</v>
      </c>
      <c r="E64" s="22" t="s">
        <v>449</v>
      </c>
      <c r="F64" s="22"/>
      <c r="G64" s="22" t="s">
        <v>170</v>
      </c>
      <c r="H64" s="22" t="s">
        <v>152</v>
      </c>
      <c r="I64" s="66">
        <v>979.99999999999989</v>
      </c>
    </row>
    <row r="65" spans="2:9" x14ac:dyDescent="0.25">
      <c r="B65" s="116" t="s">
        <v>380</v>
      </c>
      <c r="C65" s="117" t="s">
        <v>383</v>
      </c>
      <c r="D65" s="22" t="s">
        <v>443</v>
      </c>
      <c r="E65" s="22" t="s">
        <v>450</v>
      </c>
      <c r="F65" s="22"/>
      <c r="G65" s="22" t="s">
        <v>388</v>
      </c>
      <c r="H65" s="22" t="s">
        <v>152</v>
      </c>
      <c r="I65" s="66">
        <v>923.94753478067855</v>
      </c>
    </row>
    <row r="66" spans="2:9" hidden="1" x14ac:dyDescent="0.25">
      <c r="B66" s="116" t="s">
        <v>156</v>
      </c>
      <c r="C66" s="22" t="s">
        <v>157</v>
      </c>
      <c r="D66" s="22" t="s">
        <v>443</v>
      </c>
      <c r="E66" s="22" t="s">
        <v>451</v>
      </c>
      <c r="F66" s="22"/>
      <c r="G66" s="22" t="s">
        <v>170</v>
      </c>
      <c r="H66" s="22" t="s">
        <v>152</v>
      </c>
      <c r="I66" s="66">
        <v>979.99999999999989</v>
      </c>
    </row>
    <row r="67" spans="2:9" hidden="1" x14ac:dyDescent="0.25">
      <c r="B67" s="116" t="s">
        <v>158</v>
      </c>
      <c r="C67" s="117" t="s">
        <v>60</v>
      </c>
      <c r="D67" s="22" t="s">
        <v>443</v>
      </c>
      <c r="E67" s="22" t="s">
        <v>452</v>
      </c>
      <c r="F67" s="22"/>
      <c r="G67" s="22" t="s">
        <v>170</v>
      </c>
      <c r="H67" s="22" t="s">
        <v>152</v>
      </c>
      <c r="I67" s="66">
        <v>979.99999999999989</v>
      </c>
    </row>
    <row r="68" spans="2:9" hidden="1" x14ac:dyDescent="0.25">
      <c r="B68" s="116" t="s">
        <v>293</v>
      </c>
      <c r="C68" s="22" t="s">
        <v>294</v>
      </c>
      <c r="D68" s="22" t="s">
        <v>443</v>
      </c>
      <c r="E68" s="22" t="s">
        <v>453</v>
      </c>
      <c r="F68" s="22"/>
      <c r="G68" s="22" t="s">
        <v>170</v>
      </c>
      <c r="H68" s="22" t="s">
        <v>152</v>
      </c>
      <c r="I68" s="66">
        <v>979.99999999999989</v>
      </c>
    </row>
    <row r="69" spans="2:9" hidden="1" x14ac:dyDescent="0.25">
      <c r="B69" s="116" t="s">
        <v>159</v>
      </c>
      <c r="C69" s="22" t="s">
        <v>61</v>
      </c>
      <c r="D69" s="22" t="s">
        <v>443</v>
      </c>
      <c r="E69" s="22" t="s">
        <v>454</v>
      </c>
      <c r="F69" s="22"/>
      <c r="G69" s="22" t="s">
        <v>170</v>
      </c>
      <c r="H69" s="22" t="s">
        <v>152</v>
      </c>
      <c r="I69" s="66">
        <v>979.99999999999989</v>
      </c>
    </row>
    <row r="70" spans="2:9" hidden="1" x14ac:dyDescent="0.25">
      <c r="B70" s="116" t="s">
        <v>160</v>
      </c>
      <c r="C70" s="22" t="s">
        <v>62</v>
      </c>
      <c r="D70" s="22" t="s">
        <v>443</v>
      </c>
      <c r="E70" s="22" t="s">
        <v>455</v>
      </c>
      <c r="F70" s="22"/>
      <c r="G70" s="22" t="s">
        <v>170</v>
      </c>
      <c r="H70" s="22" t="s">
        <v>152</v>
      </c>
      <c r="I70" s="66">
        <v>979.99999999999977</v>
      </c>
    </row>
    <row r="71" spans="2:9" hidden="1" x14ac:dyDescent="0.25">
      <c r="B71" s="116" t="s">
        <v>160</v>
      </c>
      <c r="C71" s="22" t="s">
        <v>62</v>
      </c>
      <c r="D71" s="22" t="s">
        <v>443</v>
      </c>
      <c r="E71" s="22" t="s">
        <v>455</v>
      </c>
      <c r="F71" s="22"/>
      <c r="G71" s="22" t="s">
        <v>170</v>
      </c>
      <c r="H71" s="22" t="s">
        <v>152</v>
      </c>
      <c r="I71" s="66">
        <v>979.99999999999977</v>
      </c>
    </row>
    <row r="72" spans="2:9" hidden="1" x14ac:dyDescent="0.25">
      <c r="B72" s="116" t="s">
        <v>160</v>
      </c>
      <c r="C72" s="22" t="s">
        <v>62</v>
      </c>
      <c r="D72" s="22" t="s">
        <v>443</v>
      </c>
      <c r="E72" s="22" t="s">
        <v>455</v>
      </c>
      <c r="F72" s="22"/>
      <c r="G72" s="22" t="s">
        <v>170</v>
      </c>
      <c r="H72" s="22" t="s">
        <v>152</v>
      </c>
      <c r="I72" s="66">
        <v>979.99999999999977</v>
      </c>
    </row>
    <row r="73" spans="2:9" hidden="1" x14ac:dyDescent="0.25">
      <c r="B73" s="116" t="s">
        <v>322</v>
      </c>
      <c r="C73" s="22" t="s">
        <v>328</v>
      </c>
      <c r="D73" s="22" t="s">
        <v>443</v>
      </c>
      <c r="E73" s="22" t="s">
        <v>456</v>
      </c>
      <c r="F73" s="22"/>
      <c r="G73" s="22" t="s">
        <v>170</v>
      </c>
      <c r="H73" s="22" t="s">
        <v>152</v>
      </c>
      <c r="I73" s="66">
        <v>980</v>
      </c>
    </row>
    <row r="74" spans="2:9" hidden="1" x14ac:dyDescent="0.25">
      <c r="B74" s="116" t="s">
        <v>149</v>
      </c>
      <c r="C74" s="22" t="s">
        <v>150</v>
      </c>
      <c r="D74" s="22" t="s">
        <v>457</v>
      </c>
      <c r="E74" s="22" t="s">
        <v>458</v>
      </c>
      <c r="F74" s="22"/>
      <c r="G74" s="22" t="s">
        <v>459</v>
      </c>
      <c r="H74" s="22" t="s">
        <v>152</v>
      </c>
      <c r="I74" s="66">
        <v>737.63</v>
      </c>
    </row>
    <row r="75" spans="2:9" hidden="1" x14ac:dyDescent="0.25">
      <c r="B75" s="116" t="s">
        <v>153</v>
      </c>
      <c r="C75" s="22" t="s">
        <v>53</v>
      </c>
      <c r="D75" s="22" t="s">
        <v>457</v>
      </c>
      <c r="E75" s="22" t="s">
        <v>460</v>
      </c>
      <c r="F75" s="22"/>
      <c r="G75" s="22" t="s">
        <v>459</v>
      </c>
      <c r="H75" s="22" t="s">
        <v>152</v>
      </c>
      <c r="I75" s="66">
        <v>737.63</v>
      </c>
    </row>
    <row r="76" spans="2:9" hidden="1" x14ac:dyDescent="0.25">
      <c r="B76" s="116" t="s">
        <v>154</v>
      </c>
      <c r="C76" s="22" t="s">
        <v>55</v>
      </c>
      <c r="D76" s="22" t="s">
        <v>457</v>
      </c>
      <c r="E76" s="22" t="s">
        <v>461</v>
      </c>
      <c r="F76" s="22"/>
      <c r="G76" s="22" t="s">
        <v>459</v>
      </c>
      <c r="H76" s="22" t="s">
        <v>152</v>
      </c>
      <c r="I76" s="66">
        <v>737.63</v>
      </c>
    </row>
    <row r="77" spans="2:9" ht="14.25" hidden="1" customHeight="1" x14ac:dyDescent="0.25">
      <c r="B77" s="116" t="s">
        <v>238</v>
      </c>
      <c r="C77" s="22" t="s">
        <v>57</v>
      </c>
      <c r="D77" s="22" t="s">
        <v>457</v>
      </c>
      <c r="E77" s="22" t="s">
        <v>462</v>
      </c>
      <c r="F77" s="22"/>
      <c r="G77" s="22" t="s">
        <v>459</v>
      </c>
      <c r="H77" s="22" t="s">
        <v>152</v>
      </c>
      <c r="I77" s="66">
        <v>737.63</v>
      </c>
    </row>
    <row r="78" spans="2:9" ht="14.25" customHeight="1" x14ac:dyDescent="0.25">
      <c r="B78" s="116" t="s">
        <v>380</v>
      </c>
      <c r="C78" s="22" t="s">
        <v>383</v>
      </c>
      <c r="D78" s="22" t="s">
        <v>457</v>
      </c>
      <c r="E78" s="22" t="s">
        <v>463</v>
      </c>
      <c r="F78" s="22"/>
      <c r="G78" s="22" t="s">
        <v>459</v>
      </c>
      <c r="H78" s="22" t="s">
        <v>152</v>
      </c>
      <c r="I78" s="66">
        <v>737.63</v>
      </c>
    </row>
    <row r="79" spans="2:9" hidden="1" x14ac:dyDescent="0.25">
      <c r="B79" s="116" t="s">
        <v>156</v>
      </c>
      <c r="C79" s="22" t="s">
        <v>157</v>
      </c>
      <c r="D79" s="22" t="s">
        <v>457</v>
      </c>
      <c r="E79" s="22" t="s">
        <v>464</v>
      </c>
      <c r="F79" s="22"/>
      <c r="G79" s="22" t="s">
        <v>459</v>
      </c>
      <c r="H79" s="22" t="s">
        <v>152</v>
      </c>
      <c r="I79" s="66">
        <v>737.63</v>
      </c>
    </row>
    <row r="80" spans="2:9" hidden="1" x14ac:dyDescent="0.25">
      <c r="B80" s="116" t="s">
        <v>156</v>
      </c>
      <c r="C80" s="22" t="s">
        <v>157</v>
      </c>
      <c r="D80" s="22" t="s">
        <v>457</v>
      </c>
      <c r="E80" s="22" t="s">
        <v>464</v>
      </c>
      <c r="F80" s="22"/>
      <c r="G80" s="22" t="s">
        <v>459</v>
      </c>
      <c r="H80" s="22" t="s">
        <v>152</v>
      </c>
      <c r="I80" s="66">
        <v>737.63</v>
      </c>
    </row>
    <row r="81" spans="2:9" hidden="1" x14ac:dyDescent="0.25">
      <c r="B81" s="116" t="s">
        <v>158</v>
      </c>
      <c r="C81" s="22" t="s">
        <v>60</v>
      </c>
      <c r="D81" s="22" t="s">
        <v>457</v>
      </c>
      <c r="E81" s="22" t="s">
        <v>465</v>
      </c>
      <c r="F81" s="22"/>
      <c r="G81" s="22" t="s">
        <v>459</v>
      </c>
      <c r="H81" s="22" t="s">
        <v>152</v>
      </c>
      <c r="I81" s="66">
        <v>737.63</v>
      </c>
    </row>
    <row r="82" spans="2:9" hidden="1" x14ac:dyDescent="0.25">
      <c r="B82" s="116" t="s">
        <v>293</v>
      </c>
      <c r="C82" s="22" t="s">
        <v>294</v>
      </c>
      <c r="D82" s="22" t="s">
        <v>457</v>
      </c>
      <c r="E82" s="22" t="s">
        <v>466</v>
      </c>
      <c r="F82" s="22"/>
      <c r="G82" s="22" t="s">
        <v>459</v>
      </c>
      <c r="H82" s="22" t="s">
        <v>152</v>
      </c>
      <c r="I82" s="66">
        <v>737.63</v>
      </c>
    </row>
    <row r="83" spans="2:9" hidden="1" x14ac:dyDescent="0.25">
      <c r="B83" s="116" t="s">
        <v>159</v>
      </c>
      <c r="C83" s="22" t="s">
        <v>61</v>
      </c>
      <c r="D83" s="22" t="s">
        <v>457</v>
      </c>
      <c r="E83" s="22" t="s">
        <v>467</v>
      </c>
      <c r="F83" s="22"/>
      <c r="G83" s="22" t="s">
        <v>459</v>
      </c>
      <c r="H83" s="22" t="s">
        <v>152</v>
      </c>
      <c r="I83" s="66">
        <v>737.63</v>
      </c>
    </row>
    <row r="84" spans="2:9" hidden="1" x14ac:dyDescent="0.25">
      <c r="B84" s="116" t="s">
        <v>83</v>
      </c>
      <c r="C84" s="22" t="s">
        <v>326</v>
      </c>
      <c r="D84" s="22" t="s">
        <v>457</v>
      </c>
      <c r="E84" s="22" t="s">
        <v>468</v>
      </c>
      <c r="F84" s="22"/>
      <c r="G84" s="22" t="s">
        <v>459</v>
      </c>
      <c r="H84" s="22" t="s">
        <v>152</v>
      </c>
      <c r="I84" s="66">
        <v>737.63</v>
      </c>
    </row>
    <row r="85" spans="2:9" hidden="1" x14ac:dyDescent="0.25">
      <c r="B85" s="116" t="s">
        <v>160</v>
      </c>
      <c r="C85" s="22" t="s">
        <v>62</v>
      </c>
      <c r="D85" s="22" t="s">
        <v>457</v>
      </c>
      <c r="E85" s="22" t="s">
        <v>469</v>
      </c>
      <c r="F85" s="22"/>
      <c r="G85" s="22" t="s">
        <v>459</v>
      </c>
      <c r="H85" s="22" t="s">
        <v>152</v>
      </c>
      <c r="I85" s="66">
        <v>737.63</v>
      </c>
    </row>
    <row r="86" spans="2:9" ht="14.25" hidden="1" customHeight="1" x14ac:dyDescent="0.25">
      <c r="B86" s="116" t="s">
        <v>160</v>
      </c>
      <c r="C86" s="22" t="s">
        <v>62</v>
      </c>
      <c r="D86" s="22" t="s">
        <v>457</v>
      </c>
      <c r="E86" s="22" t="s">
        <v>469</v>
      </c>
      <c r="F86" s="22"/>
      <c r="G86" s="22" t="s">
        <v>459</v>
      </c>
      <c r="H86" s="22" t="s">
        <v>152</v>
      </c>
      <c r="I86" s="66">
        <v>737.63</v>
      </c>
    </row>
    <row r="87" spans="2:9" hidden="1" x14ac:dyDescent="0.25">
      <c r="B87" s="116" t="s">
        <v>160</v>
      </c>
      <c r="C87" s="22" t="s">
        <v>62</v>
      </c>
      <c r="D87" s="22" t="s">
        <v>457</v>
      </c>
      <c r="E87" s="22" t="s">
        <v>469</v>
      </c>
      <c r="F87" s="22"/>
      <c r="G87" s="22" t="s">
        <v>459</v>
      </c>
      <c r="H87" s="22" t="s">
        <v>152</v>
      </c>
      <c r="I87" s="66">
        <v>737.63</v>
      </c>
    </row>
    <row r="88" spans="2:9" hidden="1" x14ac:dyDescent="0.25">
      <c r="B88" s="116" t="s">
        <v>149</v>
      </c>
      <c r="C88" s="22" t="s">
        <v>150</v>
      </c>
      <c r="D88" s="22" t="s">
        <v>470</v>
      </c>
      <c r="E88" s="22" t="s">
        <v>471</v>
      </c>
      <c r="F88" s="22"/>
      <c r="G88" s="22" t="s">
        <v>459</v>
      </c>
      <c r="H88" s="22" t="s">
        <v>152</v>
      </c>
      <c r="I88" s="66">
        <v>737.63</v>
      </c>
    </row>
    <row r="89" spans="2:9" hidden="1" x14ac:dyDescent="0.25">
      <c r="B89" s="116" t="s">
        <v>153</v>
      </c>
      <c r="C89" s="22" t="s">
        <v>53</v>
      </c>
      <c r="D89" s="22" t="s">
        <v>470</v>
      </c>
      <c r="E89" s="22" t="s">
        <v>472</v>
      </c>
      <c r="F89" s="22"/>
      <c r="G89" s="22" t="s">
        <v>459</v>
      </c>
      <c r="H89" s="22" t="s">
        <v>152</v>
      </c>
      <c r="I89" s="66">
        <v>737.63</v>
      </c>
    </row>
    <row r="90" spans="2:9" hidden="1" x14ac:dyDescent="0.25">
      <c r="B90" s="116" t="s">
        <v>168</v>
      </c>
      <c r="C90" s="22" t="s">
        <v>54</v>
      </c>
      <c r="D90" s="22" t="s">
        <v>470</v>
      </c>
      <c r="E90" s="22" t="s">
        <v>473</v>
      </c>
      <c r="F90" s="22"/>
      <c r="G90" s="22" t="s">
        <v>459</v>
      </c>
      <c r="H90" s="22" t="s">
        <v>152</v>
      </c>
      <c r="I90" s="66">
        <v>737.63</v>
      </c>
    </row>
    <row r="91" spans="2:9" hidden="1" x14ac:dyDescent="0.25">
      <c r="B91" s="116" t="s">
        <v>154</v>
      </c>
      <c r="C91" s="22" t="s">
        <v>55</v>
      </c>
      <c r="D91" s="22" t="s">
        <v>470</v>
      </c>
      <c r="E91" s="22" t="s">
        <v>474</v>
      </c>
      <c r="F91" s="22"/>
      <c r="G91" s="22" t="s">
        <v>459</v>
      </c>
      <c r="H91" s="22" t="s">
        <v>152</v>
      </c>
      <c r="I91" s="66">
        <v>737.63</v>
      </c>
    </row>
    <row r="92" spans="2:9" hidden="1" x14ac:dyDescent="0.25">
      <c r="B92" s="116" t="s">
        <v>238</v>
      </c>
      <c r="C92" s="22" t="s">
        <v>57</v>
      </c>
      <c r="D92" s="22" t="s">
        <v>470</v>
      </c>
      <c r="E92" s="22" t="s">
        <v>475</v>
      </c>
      <c r="F92" s="22"/>
      <c r="G92" s="22" t="s">
        <v>459</v>
      </c>
      <c r="H92" s="22" t="s">
        <v>152</v>
      </c>
      <c r="I92" s="66">
        <v>737.63</v>
      </c>
    </row>
    <row r="93" spans="2:9" hidden="1" x14ac:dyDescent="0.25">
      <c r="B93" s="116" t="s">
        <v>156</v>
      </c>
      <c r="C93" s="22" t="s">
        <v>157</v>
      </c>
      <c r="D93" s="22" t="s">
        <v>470</v>
      </c>
      <c r="E93" s="22" t="s">
        <v>476</v>
      </c>
      <c r="F93" s="22"/>
      <c r="G93" s="22" t="s">
        <v>459</v>
      </c>
      <c r="H93" s="22" t="s">
        <v>152</v>
      </c>
      <c r="I93" s="66">
        <v>737.63</v>
      </c>
    </row>
    <row r="94" spans="2:9" hidden="1" x14ac:dyDescent="0.25">
      <c r="B94" s="116" t="s">
        <v>156</v>
      </c>
      <c r="C94" s="22" t="s">
        <v>157</v>
      </c>
      <c r="D94" s="22" t="s">
        <v>470</v>
      </c>
      <c r="E94" s="22" t="s">
        <v>476</v>
      </c>
      <c r="F94" s="22"/>
      <c r="G94" s="22" t="s">
        <v>459</v>
      </c>
      <c r="H94" s="22" t="s">
        <v>152</v>
      </c>
      <c r="I94" s="66">
        <v>737.63</v>
      </c>
    </row>
    <row r="95" spans="2:9" hidden="1" x14ac:dyDescent="0.25">
      <c r="B95" s="116" t="s">
        <v>158</v>
      </c>
      <c r="C95" s="22" t="s">
        <v>60</v>
      </c>
      <c r="D95" s="22" t="s">
        <v>470</v>
      </c>
      <c r="E95" s="22" t="s">
        <v>477</v>
      </c>
      <c r="F95" s="22"/>
      <c r="G95" s="22" t="s">
        <v>459</v>
      </c>
      <c r="H95" s="22" t="s">
        <v>152</v>
      </c>
      <c r="I95" s="66">
        <v>737.63</v>
      </c>
    </row>
    <row r="96" spans="2:9" hidden="1" x14ac:dyDescent="0.25">
      <c r="B96" s="116" t="s">
        <v>293</v>
      </c>
      <c r="C96" s="22" t="s">
        <v>294</v>
      </c>
      <c r="D96" s="22" t="s">
        <v>470</v>
      </c>
      <c r="E96" s="22" t="s">
        <v>478</v>
      </c>
      <c r="F96" s="22"/>
      <c r="G96" s="22" t="s">
        <v>459</v>
      </c>
      <c r="H96" s="22" t="s">
        <v>152</v>
      </c>
      <c r="I96" s="66">
        <v>737.63</v>
      </c>
    </row>
    <row r="97" spans="2:9" hidden="1" x14ac:dyDescent="0.25">
      <c r="B97" s="116" t="s">
        <v>159</v>
      </c>
      <c r="C97" s="118" t="s">
        <v>61</v>
      </c>
      <c r="D97" s="22" t="s">
        <v>470</v>
      </c>
      <c r="E97" s="22" t="s">
        <v>479</v>
      </c>
      <c r="F97" s="22"/>
      <c r="G97" s="22" t="s">
        <v>459</v>
      </c>
      <c r="H97" s="22" t="s">
        <v>152</v>
      </c>
      <c r="I97" s="66">
        <v>737.63</v>
      </c>
    </row>
    <row r="98" spans="2:9" hidden="1" x14ac:dyDescent="0.25">
      <c r="B98" s="116" t="s">
        <v>160</v>
      </c>
      <c r="C98" s="22" t="s">
        <v>62</v>
      </c>
      <c r="D98" s="22" t="s">
        <v>470</v>
      </c>
      <c r="E98" s="22" t="s">
        <v>480</v>
      </c>
      <c r="F98" s="22"/>
      <c r="G98" s="22" t="s">
        <v>459</v>
      </c>
      <c r="H98" s="22" t="s">
        <v>152</v>
      </c>
      <c r="I98" s="66">
        <v>737.63</v>
      </c>
    </row>
    <row r="99" spans="2:9" hidden="1" x14ac:dyDescent="0.25">
      <c r="B99" s="116" t="s">
        <v>160</v>
      </c>
      <c r="C99" s="22" t="s">
        <v>62</v>
      </c>
      <c r="D99" s="22" t="s">
        <v>470</v>
      </c>
      <c r="E99" s="22" t="s">
        <v>480</v>
      </c>
      <c r="F99" s="22"/>
      <c r="G99" s="22" t="s">
        <v>459</v>
      </c>
      <c r="H99" s="22" t="s">
        <v>152</v>
      </c>
      <c r="I99" s="66">
        <v>737.63</v>
      </c>
    </row>
    <row r="100" spans="2:9" hidden="1" x14ac:dyDescent="0.25">
      <c r="B100" s="116" t="s">
        <v>160</v>
      </c>
      <c r="C100" s="117" t="s">
        <v>62</v>
      </c>
      <c r="D100" s="22" t="s">
        <v>470</v>
      </c>
      <c r="E100" s="22" t="s">
        <v>480</v>
      </c>
      <c r="F100" s="22"/>
      <c r="G100" s="22" t="s">
        <v>459</v>
      </c>
      <c r="H100" s="22" t="s">
        <v>152</v>
      </c>
      <c r="I100" s="66">
        <v>737.63</v>
      </c>
    </row>
    <row r="101" spans="2:9" hidden="1" x14ac:dyDescent="0.25">
      <c r="B101" s="116" t="s">
        <v>149</v>
      </c>
      <c r="C101" s="117" t="s">
        <v>150</v>
      </c>
      <c r="D101" s="22" t="s">
        <v>481</v>
      </c>
      <c r="E101" s="22" t="s">
        <v>482</v>
      </c>
      <c r="F101" s="22"/>
      <c r="G101" s="22" t="s">
        <v>459</v>
      </c>
      <c r="H101" s="22" t="s">
        <v>152</v>
      </c>
      <c r="I101" s="66">
        <v>737.63</v>
      </c>
    </row>
    <row r="102" spans="2:9" hidden="1" x14ac:dyDescent="0.25">
      <c r="B102" s="116" t="s">
        <v>153</v>
      </c>
      <c r="C102" s="22" t="s">
        <v>53</v>
      </c>
      <c r="D102" s="22" t="s">
        <v>481</v>
      </c>
      <c r="E102" s="22" t="s">
        <v>483</v>
      </c>
      <c r="F102" s="22"/>
      <c r="G102" s="22" t="s">
        <v>459</v>
      </c>
      <c r="H102" s="22" t="s">
        <v>152</v>
      </c>
      <c r="I102" s="66">
        <v>737.63</v>
      </c>
    </row>
    <row r="103" spans="2:9" hidden="1" x14ac:dyDescent="0.25">
      <c r="B103" s="116" t="s">
        <v>154</v>
      </c>
      <c r="C103" s="22" t="s">
        <v>55</v>
      </c>
      <c r="D103" s="22" t="s">
        <v>481</v>
      </c>
      <c r="E103" s="22" t="s">
        <v>484</v>
      </c>
      <c r="F103" s="22"/>
      <c r="G103" s="22" t="s">
        <v>459</v>
      </c>
      <c r="H103" s="22" t="s">
        <v>152</v>
      </c>
      <c r="I103" s="66">
        <v>737.63</v>
      </c>
    </row>
    <row r="104" spans="2:9" hidden="1" x14ac:dyDescent="0.25">
      <c r="B104" s="116" t="s">
        <v>238</v>
      </c>
      <c r="C104" s="22" t="s">
        <v>57</v>
      </c>
      <c r="D104" s="22" t="s">
        <v>481</v>
      </c>
      <c r="E104" s="22" t="s">
        <v>485</v>
      </c>
      <c r="F104" s="22"/>
      <c r="G104" s="22" t="s">
        <v>459</v>
      </c>
      <c r="H104" s="22" t="s">
        <v>152</v>
      </c>
      <c r="I104" s="66">
        <v>737.63</v>
      </c>
    </row>
    <row r="105" spans="2:9" hidden="1" x14ac:dyDescent="0.25">
      <c r="B105" s="116" t="s">
        <v>156</v>
      </c>
      <c r="C105" s="22" t="s">
        <v>157</v>
      </c>
      <c r="D105" s="22" t="s">
        <v>481</v>
      </c>
      <c r="E105" s="22" t="s">
        <v>486</v>
      </c>
      <c r="F105" s="22"/>
      <c r="G105" s="22" t="s">
        <v>459</v>
      </c>
      <c r="H105" s="22" t="s">
        <v>152</v>
      </c>
      <c r="I105" s="66">
        <v>737.63</v>
      </c>
    </row>
    <row r="106" spans="2:9" hidden="1" x14ac:dyDescent="0.25">
      <c r="B106" s="116" t="s">
        <v>156</v>
      </c>
      <c r="C106" s="22" t="s">
        <v>157</v>
      </c>
      <c r="D106" s="22" t="s">
        <v>481</v>
      </c>
      <c r="E106" s="22" t="s">
        <v>486</v>
      </c>
      <c r="F106" s="22"/>
      <c r="G106" s="22" t="s">
        <v>459</v>
      </c>
      <c r="H106" s="22" t="s">
        <v>152</v>
      </c>
      <c r="I106" s="66">
        <v>737.63</v>
      </c>
    </row>
    <row r="107" spans="2:9" hidden="1" x14ac:dyDescent="0.25">
      <c r="B107" s="116" t="s">
        <v>158</v>
      </c>
      <c r="C107" s="22" t="s">
        <v>60</v>
      </c>
      <c r="D107" s="22" t="s">
        <v>481</v>
      </c>
      <c r="E107" s="22" t="s">
        <v>487</v>
      </c>
      <c r="F107" s="22"/>
      <c r="G107" s="22" t="s">
        <v>459</v>
      </c>
      <c r="H107" s="22" t="s">
        <v>152</v>
      </c>
      <c r="I107" s="66">
        <v>737.63</v>
      </c>
    </row>
    <row r="108" spans="2:9" hidden="1" x14ac:dyDescent="0.25">
      <c r="B108" s="116" t="s">
        <v>293</v>
      </c>
      <c r="C108" s="118" t="s">
        <v>294</v>
      </c>
      <c r="D108" s="22" t="s">
        <v>481</v>
      </c>
      <c r="E108" s="22" t="s">
        <v>488</v>
      </c>
      <c r="F108" s="22"/>
      <c r="G108" s="22" t="s">
        <v>459</v>
      </c>
      <c r="H108" s="22" t="s">
        <v>152</v>
      </c>
      <c r="I108" s="66">
        <v>737.63</v>
      </c>
    </row>
    <row r="109" spans="2:9" ht="14.25" hidden="1" customHeight="1" x14ac:dyDescent="0.25">
      <c r="B109" s="116" t="s">
        <v>159</v>
      </c>
      <c r="C109" s="117" t="s">
        <v>61</v>
      </c>
      <c r="D109" s="22" t="s">
        <v>481</v>
      </c>
      <c r="E109" s="22" t="s">
        <v>489</v>
      </c>
      <c r="F109" s="22"/>
      <c r="G109" s="22" t="s">
        <v>459</v>
      </c>
      <c r="H109" s="22" t="s">
        <v>152</v>
      </c>
      <c r="I109" s="66">
        <v>737.63</v>
      </c>
    </row>
    <row r="110" spans="2:9" hidden="1" x14ac:dyDescent="0.25">
      <c r="B110" s="116" t="s">
        <v>160</v>
      </c>
      <c r="C110" s="117" t="s">
        <v>62</v>
      </c>
      <c r="D110" s="22" t="s">
        <v>481</v>
      </c>
      <c r="E110" s="22" t="s">
        <v>490</v>
      </c>
      <c r="F110" s="22"/>
      <c r="G110" s="22" t="s">
        <v>459</v>
      </c>
      <c r="H110" s="22" t="s">
        <v>152</v>
      </c>
      <c r="I110" s="66">
        <v>737.63</v>
      </c>
    </row>
    <row r="111" spans="2:9" hidden="1" x14ac:dyDescent="0.25">
      <c r="B111" s="116" t="s">
        <v>160</v>
      </c>
      <c r="C111" s="117" t="s">
        <v>62</v>
      </c>
      <c r="D111" s="22" t="s">
        <v>481</v>
      </c>
      <c r="E111" s="22" t="s">
        <v>490</v>
      </c>
      <c r="F111" s="22"/>
      <c r="G111" s="22" t="s">
        <v>459</v>
      </c>
      <c r="H111" s="22" t="s">
        <v>152</v>
      </c>
      <c r="I111" s="66">
        <v>737.63</v>
      </c>
    </row>
    <row r="112" spans="2:9" hidden="1" x14ac:dyDescent="0.25">
      <c r="B112" s="116" t="s">
        <v>160</v>
      </c>
      <c r="C112" s="117" t="s">
        <v>62</v>
      </c>
      <c r="D112" s="22" t="s">
        <v>481</v>
      </c>
      <c r="E112" s="22" t="s">
        <v>490</v>
      </c>
      <c r="F112" s="22"/>
      <c r="G112" s="22" t="s">
        <v>459</v>
      </c>
      <c r="H112" s="22" t="s">
        <v>152</v>
      </c>
      <c r="I112" s="66">
        <v>737.63</v>
      </c>
    </row>
    <row r="113" spans="2:9" hidden="1" x14ac:dyDescent="0.25">
      <c r="B113" s="116" t="s">
        <v>149</v>
      </c>
      <c r="C113" s="117" t="s">
        <v>150</v>
      </c>
      <c r="D113" s="22" t="s">
        <v>491</v>
      </c>
      <c r="E113" s="22" t="s">
        <v>492</v>
      </c>
      <c r="F113" s="22"/>
      <c r="G113" s="22" t="s">
        <v>170</v>
      </c>
      <c r="H113" s="22" t="s">
        <v>152</v>
      </c>
      <c r="I113" s="66">
        <v>1010</v>
      </c>
    </row>
    <row r="114" spans="2:9" hidden="1" x14ac:dyDescent="0.25">
      <c r="B114" s="116" t="s">
        <v>161</v>
      </c>
      <c r="C114" s="117" t="s">
        <v>48</v>
      </c>
      <c r="D114" s="22" t="s">
        <v>491</v>
      </c>
      <c r="E114" s="22" t="s">
        <v>493</v>
      </c>
      <c r="F114" s="22"/>
      <c r="G114" s="22" t="s">
        <v>170</v>
      </c>
      <c r="H114" s="22" t="s">
        <v>152</v>
      </c>
      <c r="I114" s="66">
        <v>1010</v>
      </c>
    </row>
    <row r="115" spans="2:9" hidden="1" x14ac:dyDescent="0.25">
      <c r="B115" s="116" t="s">
        <v>162</v>
      </c>
      <c r="C115" s="117" t="s">
        <v>49</v>
      </c>
      <c r="D115" s="22" t="s">
        <v>491</v>
      </c>
      <c r="E115" s="22" t="s">
        <v>494</v>
      </c>
      <c r="F115" s="22"/>
      <c r="G115" s="22" t="s">
        <v>170</v>
      </c>
      <c r="H115" s="22" t="s">
        <v>152</v>
      </c>
      <c r="I115" s="66">
        <v>1010</v>
      </c>
    </row>
    <row r="116" spans="2:9" hidden="1" x14ac:dyDescent="0.25">
      <c r="B116" s="116" t="s">
        <v>163</v>
      </c>
      <c r="C116" s="117" t="s">
        <v>50</v>
      </c>
      <c r="D116" s="22" t="s">
        <v>491</v>
      </c>
      <c r="E116" s="22" t="s">
        <v>495</v>
      </c>
      <c r="F116" s="22"/>
      <c r="G116" s="22" t="s">
        <v>170</v>
      </c>
      <c r="H116" s="22" t="s">
        <v>152</v>
      </c>
      <c r="I116" s="66">
        <v>1010</v>
      </c>
    </row>
    <row r="117" spans="2:9" hidden="1" x14ac:dyDescent="0.25">
      <c r="B117" s="116" t="s">
        <v>164</v>
      </c>
      <c r="C117" s="22" t="s">
        <v>51</v>
      </c>
      <c r="D117" s="22" t="s">
        <v>491</v>
      </c>
      <c r="E117" s="22" t="s">
        <v>496</v>
      </c>
      <c r="F117" s="22"/>
      <c r="G117" s="22" t="s">
        <v>170</v>
      </c>
      <c r="H117" s="22" t="s">
        <v>152</v>
      </c>
      <c r="I117" s="66">
        <v>1010</v>
      </c>
    </row>
    <row r="118" spans="2:9" hidden="1" x14ac:dyDescent="0.25">
      <c r="B118" s="116" t="s">
        <v>167</v>
      </c>
      <c r="C118" s="22" t="s">
        <v>52</v>
      </c>
      <c r="D118" s="22" t="s">
        <v>491</v>
      </c>
      <c r="E118" s="22" t="s">
        <v>497</v>
      </c>
      <c r="F118" s="22"/>
      <c r="G118" s="22" t="s">
        <v>170</v>
      </c>
      <c r="H118" s="22" t="s">
        <v>152</v>
      </c>
      <c r="I118" s="66">
        <v>1010</v>
      </c>
    </row>
    <row r="119" spans="2:9" hidden="1" x14ac:dyDescent="0.25">
      <c r="B119" s="116" t="s">
        <v>153</v>
      </c>
      <c r="C119" s="118" t="s">
        <v>53</v>
      </c>
      <c r="D119" s="22" t="s">
        <v>491</v>
      </c>
      <c r="E119" s="22" t="s">
        <v>498</v>
      </c>
      <c r="F119" s="22"/>
      <c r="G119" s="22" t="s">
        <v>170</v>
      </c>
      <c r="H119" s="22" t="s">
        <v>152</v>
      </c>
      <c r="I119" s="66">
        <v>1010</v>
      </c>
    </row>
    <row r="120" spans="2:9" hidden="1" x14ac:dyDescent="0.25">
      <c r="B120" s="116" t="s">
        <v>165</v>
      </c>
      <c r="C120" s="22" t="s">
        <v>56</v>
      </c>
      <c r="D120" s="22" t="s">
        <v>491</v>
      </c>
      <c r="E120" s="22" t="s">
        <v>499</v>
      </c>
      <c r="F120" s="22"/>
      <c r="G120" s="22" t="s">
        <v>170</v>
      </c>
      <c r="H120" s="22" t="s">
        <v>152</v>
      </c>
      <c r="I120" s="66">
        <v>1010</v>
      </c>
    </row>
    <row r="121" spans="2:9" hidden="1" x14ac:dyDescent="0.25">
      <c r="B121" s="116" t="s">
        <v>238</v>
      </c>
      <c r="C121" s="22" t="s">
        <v>57</v>
      </c>
      <c r="D121" s="22" t="s">
        <v>491</v>
      </c>
      <c r="E121" s="22" t="s">
        <v>500</v>
      </c>
      <c r="F121" s="22"/>
      <c r="G121" s="22" t="s">
        <v>170</v>
      </c>
      <c r="H121" s="22" t="s">
        <v>152</v>
      </c>
      <c r="I121" s="66">
        <v>1010</v>
      </c>
    </row>
    <row r="122" spans="2:9" hidden="1" x14ac:dyDescent="0.25">
      <c r="B122" s="116" t="s">
        <v>166</v>
      </c>
      <c r="C122" s="22" t="s">
        <v>58</v>
      </c>
      <c r="D122" s="22" t="s">
        <v>491</v>
      </c>
      <c r="E122" s="22" t="s">
        <v>501</v>
      </c>
      <c r="F122" s="22"/>
      <c r="G122" s="22" t="s">
        <v>170</v>
      </c>
      <c r="H122" s="22" t="s">
        <v>152</v>
      </c>
      <c r="I122" s="66">
        <v>1010</v>
      </c>
    </row>
    <row r="123" spans="2:9" hidden="1" x14ac:dyDescent="0.25">
      <c r="B123" s="116" t="s">
        <v>156</v>
      </c>
      <c r="C123" s="22" t="s">
        <v>157</v>
      </c>
      <c r="D123" s="22" t="s">
        <v>491</v>
      </c>
      <c r="E123" s="22" t="s">
        <v>502</v>
      </c>
      <c r="F123" s="22"/>
      <c r="G123" s="22" t="s">
        <v>170</v>
      </c>
      <c r="H123" s="22" t="s">
        <v>152</v>
      </c>
      <c r="I123" s="66">
        <v>1010</v>
      </c>
    </row>
    <row r="124" spans="2:9" hidden="1" x14ac:dyDescent="0.25">
      <c r="B124" s="116" t="s">
        <v>291</v>
      </c>
      <c r="C124" s="22" t="s">
        <v>247</v>
      </c>
      <c r="D124" s="22" t="s">
        <v>491</v>
      </c>
      <c r="E124" s="22" t="s">
        <v>503</v>
      </c>
      <c r="F124" s="22"/>
      <c r="G124" s="22" t="s">
        <v>170</v>
      </c>
      <c r="H124" s="22" t="s">
        <v>152</v>
      </c>
      <c r="I124" s="66">
        <v>1010</v>
      </c>
    </row>
    <row r="125" spans="2:9" hidden="1" x14ac:dyDescent="0.25">
      <c r="B125" s="116" t="s">
        <v>158</v>
      </c>
      <c r="C125" s="22" t="s">
        <v>60</v>
      </c>
      <c r="D125" s="22" t="s">
        <v>491</v>
      </c>
      <c r="E125" s="22" t="s">
        <v>504</v>
      </c>
      <c r="F125" s="22"/>
      <c r="G125" s="22" t="s">
        <v>170</v>
      </c>
      <c r="H125" s="22" t="s">
        <v>152</v>
      </c>
      <c r="I125" s="66">
        <v>1010</v>
      </c>
    </row>
    <row r="126" spans="2:9" hidden="1" x14ac:dyDescent="0.25">
      <c r="B126" s="116" t="s">
        <v>293</v>
      </c>
      <c r="C126" s="118" t="s">
        <v>294</v>
      </c>
      <c r="D126" s="22" t="s">
        <v>491</v>
      </c>
      <c r="E126" s="22" t="s">
        <v>505</v>
      </c>
      <c r="F126" s="22"/>
      <c r="G126" s="22" t="s">
        <v>170</v>
      </c>
      <c r="H126" s="22" t="s">
        <v>152</v>
      </c>
      <c r="I126" s="66">
        <v>1010</v>
      </c>
    </row>
    <row r="127" spans="2:9" hidden="1" x14ac:dyDescent="0.25">
      <c r="B127" s="116" t="s">
        <v>83</v>
      </c>
      <c r="C127" s="117" t="s">
        <v>326</v>
      </c>
      <c r="D127" s="22" t="s">
        <v>491</v>
      </c>
      <c r="E127" s="22" t="s">
        <v>506</v>
      </c>
      <c r="F127" s="22"/>
      <c r="G127" s="22" t="s">
        <v>170</v>
      </c>
      <c r="H127" s="22" t="s">
        <v>152</v>
      </c>
      <c r="I127" s="66">
        <v>1010</v>
      </c>
    </row>
    <row r="128" spans="2:9" hidden="1" x14ac:dyDescent="0.25">
      <c r="B128" s="116" t="s">
        <v>160</v>
      </c>
      <c r="C128" s="117" t="s">
        <v>62</v>
      </c>
      <c r="D128" s="22" t="s">
        <v>491</v>
      </c>
      <c r="E128" s="22" t="s">
        <v>507</v>
      </c>
      <c r="F128" s="22"/>
      <c r="G128" s="22" t="s">
        <v>170</v>
      </c>
      <c r="H128" s="22" t="s">
        <v>152</v>
      </c>
      <c r="I128" s="66">
        <v>1010</v>
      </c>
    </row>
    <row r="129" spans="2:9" hidden="1" x14ac:dyDescent="0.25">
      <c r="B129" s="116" t="s">
        <v>321</v>
      </c>
      <c r="C129" s="117" t="s">
        <v>330</v>
      </c>
      <c r="D129" s="22" t="s">
        <v>491</v>
      </c>
      <c r="E129" s="22" t="s">
        <v>508</v>
      </c>
      <c r="F129" s="22"/>
      <c r="G129" s="22" t="s">
        <v>170</v>
      </c>
      <c r="H129" s="22" t="s">
        <v>152</v>
      </c>
      <c r="I129" s="66">
        <v>1010</v>
      </c>
    </row>
    <row r="130" spans="2:9" hidden="1" x14ac:dyDescent="0.25">
      <c r="B130" s="116" t="s">
        <v>149</v>
      </c>
      <c r="C130" s="117" t="s">
        <v>150</v>
      </c>
      <c r="D130" s="22" t="s">
        <v>509</v>
      </c>
      <c r="E130" s="22" t="s">
        <v>510</v>
      </c>
      <c r="F130" s="22"/>
      <c r="G130" s="22" t="s">
        <v>170</v>
      </c>
      <c r="H130" s="22" t="s">
        <v>152</v>
      </c>
      <c r="I130" s="66">
        <v>1060</v>
      </c>
    </row>
    <row r="131" spans="2:9" hidden="1" x14ac:dyDescent="0.25">
      <c r="B131" s="116" t="s">
        <v>161</v>
      </c>
      <c r="C131" s="118" t="s">
        <v>48</v>
      </c>
      <c r="D131" s="22" t="s">
        <v>509</v>
      </c>
      <c r="E131" s="22" t="s">
        <v>511</v>
      </c>
      <c r="F131" s="22"/>
      <c r="G131" s="22" t="s">
        <v>170</v>
      </c>
      <c r="H131" s="22" t="s">
        <v>152</v>
      </c>
      <c r="I131" s="66">
        <v>1040</v>
      </c>
    </row>
    <row r="132" spans="2:9" hidden="1" x14ac:dyDescent="0.25">
      <c r="B132" s="116" t="s">
        <v>162</v>
      </c>
      <c r="C132" s="117" t="s">
        <v>49</v>
      </c>
      <c r="D132" s="22" t="s">
        <v>509</v>
      </c>
      <c r="E132" s="22" t="s">
        <v>512</v>
      </c>
      <c r="F132" s="22"/>
      <c r="G132" s="22" t="s">
        <v>170</v>
      </c>
      <c r="H132" s="22" t="s">
        <v>152</v>
      </c>
      <c r="I132" s="66">
        <v>1040</v>
      </c>
    </row>
    <row r="133" spans="2:9" hidden="1" x14ac:dyDescent="0.25">
      <c r="B133" s="116" t="s">
        <v>163</v>
      </c>
      <c r="C133" s="117" t="s">
        <v>50</v>
      </c>
      <c r="D133" s="22" t="s">
        <v>509</v>
      </c>
      <c r="E133" s="22" t="s">
        <v>513</v>
      </c>
      <c r="F133" s="22"/>
      <c r="G133" s="22" t="s">
        <v>170</v>
      </c>
      <c r="H133" s="22" t="s">
        <v>152</v>
      </c>
      <c r="I133" s="66">
        <v>1040</v>
      </c>
    </row>
    <row r="134" spans="2:9" hidden="1" x14ac:dyDescent="0.25">
      <c r="B134" s="116" t="s">
        <v>164</v>
      </c>
      <c r="C134" s="117" t="s">
        <v>51</v>
      </c>
      <c r="D134" s="22" t="s">
        <v>509</v>
      </c>
      <c r="E134" s="22" t="s">
        <v>514</v>
      </c>
      <c r="F134" s="22"/>
      <c r="G134" s="22" t="s">
        <v>170</v>
      </c>
      <c r="H134" s="22" t="s">
        <v>152</v>
      </c>
      <c r="I134" s="66">
        <v>1040</v>
      </c>
    </row>
    <row r="135" spans="2:9" hidden="1" x14ac:dyDescent="0.25">
      <c r="B135" s="116" t="s">
        <v>167</v>
      </c>
      <c r="C135" s="117" t="s">
        <v>52</v>
      </c>
      <c r="D135" s="22" t="s">
        <v>509</v>
      </c>
      <c r="E135" s="22" t="s">
        <v>515</v>
      </c>
      <c r="F135" s="22"/>
      <c r="G135" s="22" t="s">
        <v>170</v>
      </c>
      <c r="H135" s="22" t="s">
        <v>152</v>
      </c>
      <c r="I135" s="66">
        <v>1040</v>
      </c>
    </row>
    <row r="136" spans="2:9" hidden="1" x14ac:dyDescent="0.25">
      <c r="B136" s="116" t="s">
        <v>153</v>
      </c>
      <c r="C136" s="118" t="s">
        <v>53</v>
      </c>
      <c r="D136" s="22" t="s">
        <v>509</v>
      </c>
      <c r="E136" s="22" t="s">
        <v>516</v>
      </c>
      <c r="F136" s="22"/>
      <c r="G136" s="22" t="s">
        <v>170</v>
      </c>
      <c r="H136" s="22" t="s">
        <v>152</v>
      </c>
      <c r="I136" s="66">
        <v>1060</v>
      </c>
    </row>
    <row r="137" spans="2:9" hidden="1" x14ac:dyDescent="0.25">
      <c r="B137" s="116" t="s">
        <v>168</v>
      </c>
      <c r="C137" s="118" t="s">
        <v>54</v>
      </c>
      <c r="D137" s="22" t="s">
        <v>509</v>
      </c>
      <c r="E137" s="22" t="s">
        <v>517</v>
      </c>
      <c r="F137" s="22"/>
      <c r="G137" s="22" t="s">
        <v>170</v>
      </c>
      <c r="H137" s="22" t="s">
        <v>152</v>
      </c>
      <c r="I137" s="66">
        <v>1045</v>
      </c>
    </row>
    <row r="138" spans="2:9" hidden="1" x14ac:dyDescent="0.25">
      <c r="B138" s="116" t="s">
        <v>154</v>
      </c>
      <c r="C138" s="118" t="s">
        <v>55</v>
      </c>
      <c r="D138" s="22" t="s">
        <v>509</v>
      </c>
      <c r="E138" s="22" t="s">
        <v>518</v>
      </c>
      <c r="F138" s="22"/>
      <c r="G138" s="22" t="s">
        <v>170</v>
      </c>
      <c r="H138" s="22" t="s">
        <v>152</v>
      </c>
      <c r="I138" s="66">
        <v>1060</v>
      </c>
    </row>
    <row r="139" spans="2:9" hidden="1" x14ac:dyDescent="0.25">
      <c r="B139" s="116" t="s">
        <v>165</v>
      </c>
      <c r="C139" s="118" t="s">
        <v>56</v>
      </c>
      <c r="D139" s="22" t="s">
        <v>509</v>
      </c>
      <c r="E139" s="22" t="s">
        <v>519</v>
      </c>
      <c r="F139" s="22"/>
      <c r="G139" s="22" t="s">
        <v>170</v>
      </c>
      <c r="H139" s="22" t="s">
        <v>152</v>
      </c>
      <c r="I139" s="66">
        <v>1040</v>
      </c>
    </row>
    <row r="140" spans="2:9" hidden="1" x14ac:dyDescent="0.25">
      <c r="B140" s="116" t="s">
        <v>381</v>
      </c>
      <c r="C140" s="118" t="s">
        <v>382</v>
      </c>
      <c r="D140" s="22" t="s">
        <v>509</v>
      </c>
      <c r="E140" s="22" t="s">
        <v>520</v>
      </c>
      <c r="F140" s="22"/>
      <c r="G140" s="22" t="s">
        <v>170</v>
      </c>
      <c r="H140" s="22" t="s">
        <v>152</v>
      </c>
      <c r="I140" s="66">
        <v>1082</v>
      </c>
    </row>
    <row r="141" spans="2:9" hidden="1" x14ac:dyDescent="0.25">
      <c r="B141" s="116" t="s">
        <v>238</v>
      </c>
      <c r="C141" s="118" t="s">
        <v>57</v>
      </c>
      <c r="D141" s="22" t="s">
        <v>509</v>
      </c>
      <c r="E141" s="22" t="s">
        <v>521</v>
      </c>
      <c r="F141" s="22"/>
      <c r="G141" s="22" t="s">
        <v>170</v>
      </c>
      <c r="H141" s="22" t="s">
        <v>152</v>
      </c>
      <c r="I141" s="66">
        <v>1060</v>
      </c>
    </row>
    <row r="142" spans="2:9" hidden="1" x14ac:dyDescent="0.25">
      <c r="B142" s="116" t="s">
        <v>166</v>
      </c>
      <c r="C142" s="118" t="s">
        <v>58</v>
      </c>
      <c r="D142" s="22" t="s">
        <v>509</v>
      </c>
      <c r="E142" s="22" t="s">
        <v>522</v>
      </c>
      <c r="F142" s="22"/>
      <c r="G142" s="22" t="s">
        <v>170</v>
      </c>
      <c r="H142" s="22" t="s">
        <v>152</v>
      </c>
      <c r="I142" s="66">
        <v>1040</v>
      </c>
    </row>
    <row r="143" spans="2:9" x14ac:dyDescent="0.25">
      <c r="B143" s="116" t="s">
        <v>380</v>
      </c>
      <c r="C143" s="118" t="s">
        <v>383</v>
      </c>
      <c r="D143" s="22" t="s">
        <v>509</v>
      </c>
      <c r="E143" s="22" t="s">
        <v>523</v>
      </c>
      <c r="F143" s="22"/>
      <c r="G143" s="22" t="s">
        <v>170</v>
      </c>
      <c r="H143" s="22" t="s">
        <v>152</v>
      </c>
      <c r="I143" s="66">
        <v>961</v>
      </c>
    </row>
    <row r="144" spans="2:9" hidden="1" x14ac:dyDescent="0.25">
      <c r="B144" s="116" t="s">
        <v>156</v>
      </c>
      <c r="C144" s="22" t="s">
        <v>157</v>
      </c>
      <c r="D144" s="22" t="s">
        <v>509</v>
      </c>
      <c r="E144" s="22" t="s">
        <v>524</v>
      </c>
      <c r="F144" s="22"/>
      <c r="G144" s="22" t="s">
        <v>170</v>
      </c>
      <c r="H144" s="22" t="s">
        <v>152</v>
      </c>
      <c r="I144" s="66">
        <v>1060</v>
      </c>
    </row>
    <row r="145" spans="2:9" hidden="1" x14ac:dyDescent="0.25">
      <c r="B145" s="116" t="s">
        <v>291</v>
      </c>
      <c r="C145" s="22" t="s">
        <v>247</v>
      </c>
      <c r="D145" s="22" t="s">
        <v>509</v>
      </c>
      <c r="E145" s="22" t="s">
        <v>525</v>
      </c>
      <c r="F145" s="22"/>
      <c r="G145" s="22" t="s">
        <v>170</v>
      </c>
      <c r="H145" s="22" t="s">
        <v>152</v>
      </c>
      <c r="I145" s="66">
        <v>1040</v>
      </c>
    </row>
    <row r="146" spans="2:9" hidden="1" x14ac:dyDescent="0.25">
      <c r="B146" s="116" t="s">
        <v>158</v>
      </c>
      <c r="C146" s="22" t="s">
        <v>60</v>
      </c>
      <c r="D146" s="22" t="s">
        <v>509</v>
      </c>
      <c r="E146" s="22" t="s">
        <v>526</v>
      </c>
      <c r="F146" s="22"/>
      <c r="G146" s="22" t="s">
        <v>170</v>
      </c>
      <c r="H146" s="22" t="s">
        <v>152</v>
      </c>
      <c r="I146" s="66">
        <v>1060</v>
      </c>
    </row>
    <row r="147" spans="2:9" hidden="1" x14ac:dyDescent="0.25">
      <c r="B147" s="116" t="s">
        <v>293</v>
      </c>
      <c r="C147" s="117" t="s">
        <v>294</v>
      </c>
      <c r="D147" s="22" t="s">
        <v>509</v>
      </c>
      <c r="E147" s="22" t="s">
        <v>527</v>
      </c>
      <c r="F147" s="22"/>
      <c r="G147" s="22" t="s">
        <v>170</v>
      </c>
      <c r="H147" s="22" t="s">
        <v>152</v>
      </c>
      <c r="I147" s="66">
        <v>1082</v>
      </c>
    </row>
    <row r="148" spans="2:9" hidden="1" x14ac:dyDescent="0.25">
      <c r="B148" s="116" t="s">
        <v>159</v>
      </c>
      <c r="C148" s="22" t="s">
        <v>61</v>
      </c>
      <c r="D148" s="22" t="s">
        <v>509</v>
      </c>
      <c r="E148" s="22" t="s">
        <v>528</v>
      </c>
      <c r="F148" s="22"/>
      <c r="G148" s="22" t="s">
        <v>170</v>
      </c>
      <c r="H148" s="22" t="s">
        <v>152</v>
      </c>
      <c r="I148" s="66">
        <v>1060</v>
      </c>
    </row>
    <row r="149" spans="2:9" hidden="1" x14ac:dyDescent="0.25">
      <c r="B149" s="116" t="s">
        <v>83</v>
      </c>
      <c r="C149" s="22" t="s">
        <v>326</v>
      </c>
      <c r="D149" s="22" t="s">
        <v>509</v>
      </c>
      <c r="E149" s="22" t="s">
        <v>529</v>
      </c>
      <c r="F149" s="22"/>
      <c r="G149" s="22" t="s">
        <v>170</v>
      </c>
      <c r="H149" s="22" t="s">
        <v>152</v>
      </c>
      <c r="I149" s="66">
        <v>1040</v>
      </c>
    </row>
    <row r="150" spans="2:9" hidden="1" x14ac:dyDescent="0.25">
      <c r="B150" s="116" t="s">
        <v>160</v>
      </c>
      <c r="C150" s="22" t="s">
        <v>62</v>
      </c>
      <c r="D150" s="22" t="s">
        <v>509</v>
      </c>
      <c r="E150" s="22" t="s">
        <v>530</v>
      </c>
      <c r="F150" s="22"/>
      <c r="G150" s="22" t="s">
        <v>170</v>
      </c>
      <c r="H150" s="22" t="s">
        <v>152</v>
      </c>
      <c r="I150" s="66">
        <v>1060</v>
      </c>
    </row>
    <row r="151" spans="2:9" hidden="1" x14ac:dyDescent="0.25">
      <c r="B151" s="116" t="s">
        <v>160</v>
      </c>
      <c r="C151" s="22" t="s">
        <v>62</v>
      </c>
      <c r="D151" s="22" t="s">
        <v>509</v>
      </c>
      <c r="E151" s="22" t="s">
        <v>530</v>
      </c>
      <c r="F151" s="22"/>
      <c r="G151" s="22" t="s">
        <v>170</v>
      </c>
      <c r="H151" s="22" t="s">
        <v>152</v>
      </c>
      <c r="I151" s="66">
        <v>1060</v>
      </c>
    </row>
    <row r="152" spans="2:9" hidden="1" x14ac:dyDescent="0.25">
      <c r="B152" s="116" t="s">
        <v>160</v>
      </c>
      <c r="C152" s="22" t="s">
        <v>62</v>
      </c>
      <c r="D152" s="22" t="s">
        <v>509</v>
      </c>
      <c r="E152" s="22" t="s">
        <v>530</v>
      </c>
      <c r="F152" s="22"/>
      <c r="G152" s="22" t="s">
        <v>170</v>
      </c>
      <c r="H152" s="22" t="s">
        <v>152</v>
      </c>
      <c r="I152" s="66">
        <v>1060</v>
      </c>
    </row>
    <row r="153" spans="2:9" hidden="1" x14ac:dyDescent="0.25">
      <c r="B153" s="116" t="s">
        <v>321</v>
      </c>
      <c r="C153" s="22" t="s">
        <v>330</v>
      </c>
      <c r="D153" s="22" t="s">
        <v>509</v>
      </c>
      <c r="E153" s="22" t="s">
        <v>531</v>
      </c>
      <c r="F153" s="22"/>
      <c r="G153" s="22" t="s">
        <v>170</v>
      </c>
      <c r="H153" s="22" t="s">
        <v>152</v>
      </c>
      <c r="I153" s="66">
        <v>1040</v>
      </c>
    </row>
    <row r="154" spans="2:9" hidden="1" x14ac:dyDescent="0.25">
      <c r="B154" s="116" t="s">
        <v>322</v>
      </c>
      <c r="C154" s="22" t="s">
        <v>328</v>
      </c>
      <c r="D154" s="22" t="s">
        <v>509</v>
      </c>
      <c r="E154" s="22" t="s">
        <v>532</v>
      </c>
      <c r="F154" s="22"/>
      <c r="G154" s="22" t="s">
        <v>170</v>
      </c>
      <c r="H154" s="22" t="s">
        <v>152</v>
      </c>
      <c r="I154" s="66">
        <v>1020</v>
      </c>
    </row>
    <row r="155" spans="2:9" hidden="1" x14ac:dyDescent="0.25">
      <c r="B155" s="116" t="s">
        <v>149</v>
      </c>
      <c r="C155" s="22" t="s">
        <v>150</v>
      </c>
      <c r="D155" s="22" t="s">
        <v>533</v>
      </c>
      <c r="E155" s="22" t="s">
        <v>534</v>
      </c>
      <c r="F155" s="22"/>
      <c r="G155" s="22" t="s">
        <v>459</v>
      </c>
      <c r="H155" s="22" t="s">
        <v>152</v>
      </c>
      <c r="I155" s="66">
        <v>737.63</v>
      </c>
    </row>
    <row r="156" spans="2:9" hidden="1" x14ac:dyDescent="0.25">
      <c r="B156" s="116" t="s">
        <v>153</v>
      </c>
      <c r="C156" s="22" t="s">
        <v>53</v>
      </c>
      <c r="D156" s="22" t="s">
        <v>533</v>
      </c>
      <c r="E156" s="22" t="s">
        <v>535</v>
      </c>
      <c r="F156" s="22"/>
      <c r="G156" s="22" t="s">
        <v>459</v>
      </c>
      <c r="H156" s="22" t="s">
        <v>152</v>
      </c>
      <c r="I156" s="66">
        <v>737.63</v>
      </c>
    </row>
    <row r="157" spans="2:9" hidden="1" x14ac:dyDescent="0.25">
      <c r="B157" s="116" t="s">
        <v>154</v>
      </c>
      <c r="C157" s="22" t="s">
        <v>55</v>
      </c>
      <c r="D157" s="22" t="s">
        <v>533</v>
      </c>
      <c r="E157" s="22" t="s">
        <v>536</v>
      </c>
      <c r="F157" s="22"/>
      <c r="G157" s="22" t="s">
        <v>459</v>
      </c>
      <c r="H157" s="22" t="s">
        <v>152</v>
      </c>
      <c r="I157" s="66">
        <v>737.63</v>
      </c>
    </row>
    <row r="158" spans="2:9" hidden="1" x14ac:dyDescent="0.25">
      <c r="B158" s="116" t="s">
        <v>238</v>
      </c>
      <c r="C158" s="22" t="s">
        <v>57</v>
      </c>
      <c r="D158" s="22" t="s">
        <v>533</v>
      </c>
      <c r="E158" s="22" t="s">
        <v>537</v>
      </c>
      <c r="F158" s="22"/>
      <c r="G158" s="22" t="s">
        <v>459</v>
      </c>
      <c r="H158" s="22" t="s">
        <v>152</v>
      </c>
      <c r="I158" s="66">
        <v>737.63</v>
      </c>
    </row>
    <row r="159" spans="2:9" hidden="1" x14ac:dyDescent="0.25">
      <c r="B159" s="116" t="s">
        <v>156</v>
      </c>
      <c r="C159" s="22" t="s">
        <v>157</v>
      </c>
      <c r="D159" s="22" t="s">
        <v>533</v>
      </c>
      <c r="E159" s="22" t="s">
        <v>538</v>
      </c>
      <c r="F159" s="22"/>
      <c r="G159" s="22" t="s">
        <v>459</v>
      </c>
      <c r="H159" s="22" t="s">
        <v>152</v>
      </c>
      <c r="I159" s="66">
        <v>737.63</v>
      </c>
    </row>
    <row r="160" spans="2:9" hidden="1" x14ac:dyDescent="0.25">
      <c r="B160" s="116" t="s">
        <v>156</v>
      </c>
      <c r="C160" s="22" t="s">
        <v>157</v>
      </c>
      <c r="D160" s="22" t="s">
        <v>533</v>
      </c>
      <c r="E160" s="22" t="s">
        <v>538</v>
      </c>
      <c r="F160" s="22"/>
      <c r="G160" s="22" t="s">
        <v>459</v>
      </c>
      <c r="H160" s="22" t="s">
        <v>152</v>
      </c>
      <c r="I160" s="66">
        <v>737.63</v>
      </c>
    </row>
    <row r="161" spans="2:9" hidden="1" x14ac:dyDescent="0.25">
      <c r="B161" s="116" t="s">
        <v>158</v>
      </c>
      <c r="C161" s="22" t="s">
        <v>60</v>
      </c>
      <c r="D161" s="22" t="s">
        <v>533</v>
      </c>
      <c r="E161" s="22" t="s">
        <v>539</v>
      </c>
      <c r="F161" s="22"/>
      <c r="G161" s="22" t="s">
        <v>459</v>
      </c>
      <c r="H161" s="22" t="s">
        <v>152</v>
      </c>
      <c r="I161" s="66">
        <v>737.63</v>
      </c>
    </row>
    <row r="162" spans="2:9" hidden="1" x14ac:dyDescent="0.25">
      <c r="B162" s="116" t="s">
        <v>293</v>
      </c>
      <c r="C162" s="22" t="s">
        <v>294</v>
      </c>
      <c r="D162" s="22" t="s">
        <v>533</v>
      </c>
      <c r="E162" s="22" t="s">
        <v>540</v>
      </c>
      <c r="F162" s="22"/>
      <c r="G162" s="22" t="s">
        <v>459</v>
      </c>
      <c r="H162" s="22" t="s">
        <v>152</v>
      </c>
      <c r="I162" s="66">
        <v>737.63</v>
      </c>
    </row>
    <row r="163" spans="2:9" hidden="1" x14ac:dyDescent="0.25">
      <c r="B163" s="116" t="s">
        <v>159</v>
      </c>
      <c r="C163" s="22" t="s">
        <v>61</v>
      </c>
      <c r="D163" s="22" t="s">
        <v>533</v>
      </c>
      <c r="E163" s="22" t="s">
        <v>541</v>
      </c>
      <c r="F163" s="22"/>
      <c r="G163" s="22" t="s">
        <v>459</v>
      </c>
      <c r="H163" s="22" t="s">
        <v>152</v>
      </c>
      <c r="I163" s="66">
        <v>737.63</v>
      </c>
    </row>
    <row r="164" spans="2:9" hidden="1" x14ac:dyDescent="0.25">
      <c r="B164" s="116" t="s">
        <v>160</v>
      </c>
      <c r="C164" s="22" t="s">
        <v>62</v>
      </c>
      <c r="D164" s="22" t="s">
        <v>533</v>
      </c>
      <c r="E164" s="22" t="s">
        <v>542</v>
      </c>
      <c r="F164" s="22"/>
      <c r="G164" s="22" t="s">
        <v>459</v>
      </c>
      <c r="H164" s="22" t="s">
        <v>152</v>
      </c>
      <c r="I164" s="66">
        <v>737.63</v>
      </c>
    </row>
    <row r="165" spans="2:9" hidden="1" x14ac:dyDescent="0.25">
      <c r="B165" s="116" t="s">
        <v>160</v>
      </c>
      <c r="C165" s="22" t="s">
        <v>62</v>
      </c>
      <c r="D165" s="22" t="s">
        <v>533</v>
      </c>
      <c r="E165" s="22" t="s">
        <v>542</v>
      </c>
      <c r="F165" s="22"/>
      <c r="G165" s="22" t="s">
        <v>459</v>
      </c>
      <c r="H165" s="22" t="s">
        <v>152</v>
      </c>
      <c r="I165" s="66">
        <v>737.63</v>
      </c>
    </row>
    <row r="166" spans="2:9" hidden="1" x14ac:dyDescent="0.25">
      <c r="B166" s="116" t="s">
        <v>160</v>
      </c>
      <c r="C166" s="22" t="s">
        <v>62</v>
      </c>
      <c r="D166" s="22" t="s">
        <v>533</v>
      </c>
      <c r="E166" s="22" t="s">
        <v>542</v>
      </c>
      <c r="F166" s="22"/>
      <c r="G166" s="22" t="s">
        <v>459</v>
      </c>
      <c r="H166" s="22" t="s">
        <v>152</v>
      </c>
      <c r="I166" s="66">
        <v>737.63</v>
      </c>
    </row>
    <row r="167" spans="2:9" hidden="1" x14ac:dyDescent="0.25">
      <c r="B167" s="116" t="s">
        <v>161</v>
      </c>
      <c r="C167" s="22" t="s">
        <v>48</v>
      </c>
      <c r="D167" s="22" t="s">
        <v>543</v>
      </c>
      <c r="E167" s="22" t="s">
        <v>544</v>
      </c>
      <c r="F167" s="22"/>
      <c r="G167" s="22" t="s">
        <v>170</v>
      </c>
      <c r="H167" s="22" t="s">
        <v>152</v>
      </c>
      <c r="I167" s="66">
        <v>933</v>
      </c>
    </row>
    <row r="168" spans="2:9" hidden="1" x14ac:dyDescent="0.25">
      <c r="B168" s="116" t="s">
        <v>162</v>
      </c>
      <c r="C168" s="22" t="s">
        <v>49</v>
      </c>
      <c r="D168" s="22" t="s">
        <v>543</v>
      </c>
      <c r="E168" s="22" t="s">
        <v>545</v>
      </c>
      <c r="F168" s="22"/>
      <c r="G168" s="22" t="s">
        <v>170</v>
      </c>
      <c r="H168" s="22" t="s">
        <v>152</v>
      </c>
      <c r="I168" s="66">
        <v>933</v>
      </c>
    </row>
    <row r="169" spans="2:9" hidden="1" x14ac:dyDescent="0.25">
      <c r="B169" s="116" t="s">
        <v>163</v>
      </c>
      <c r="C169" s="22" t="s">
        <v>50</v>
      </c>
      <c r="D169" s="22" t="s">
        <v>543</v>
      </c>
      <c r="E169" s="22" t="s">
        <v>546</v>
      </c>
      <c r="F169" s="22"/>
      <c r="G169" s="22" t="s">
        <v>170</v>
      </c>
      <c r="H169" s="22" t="s">
        <v>152</v>
      </c>
      <c r="I169" s="66">
        <v>933</v>
      </c>
    </row>
    <row r="170" spans="2:9" hidden="1" x14ac:dyDescent="0.25">
      <c r="B170" s="116" t="s">
        <v>164</v>
      </c>
      <c r="C170" s="22" t="s">
        <v>51</v>
      </c>
      <c r="D170" s="22" t="s">
        <v>543</v>
      </c>
      <c r="E170" s="22" t="s">
        <v>547</v>
      </c>
      <c r="F170" s="22"/>
      <c r="G170" s="22" t="s">
        <v>170</v>
      </c>
      <c r="H170" s="22" t="s">
        <v>152</v>
      </c>
      <c r="I170" s="66">
        <v>933</v>
      </c>
    </row>
    <row r="171" spans="2:9" hidden="1" x14ac:dyDescent="0.25">
      <c r="B171" s="116" t="s">
        <v>167</v>
      </c>
      <c r="C171" s="117" t="s">
        <v>52</v>
      </c>
      <c r="D171" s="22" t="s">
        <v>543</v>
      </c>
      <c r="E171" s="22" t="s">
        <v>548</v>
      </c>
      <c r="F171" s="22"/>
      <c r="G171" s="22" t="s">
        <v>170</v>
      </c>
      <c r="H171" s="22" t="s">
        <v>152</v>
      </c>
      <c r="I171" s="66">
        <v>933</v>
      </c>
    </row>
    <row r="172" spans="2:9" hidden="1" x14ac:dyDescent="0.25">
      <c r="B172" s="116" t="s">
        <v>165</v>
      </c>
      <c r="C172" s="117" t="s">
        <v>56</v>
      </c>
      <c r="D172" s="22" t="s">
        <v>543</v>
      </c>
      <c r="E172" s="22" t="s">
        <v>549</v>
      </c>
      <c r="F172" s="22"/>
      <c r="G172" s="22" t="s">
        <v>170</v>
      </c>
      <c r="H172" s="22" t="s">
        <v>152</v>
      </c>
      <c r="I172" s="66">
        <v>933</v>
      </c>
    </row>
    <row r="173" spans="2:9" hidden="1" x14ac:dyDescent="0.25">
      <c r="B173" s="116" t="s">
        <v>166</v>
      </c>
      <c r="C173" s="22" t="s">
        <v>58</v>
      </c>
      <c r="D173" s="22" t="s">
        <v>543</v>
      </c>
      <c r="E173" s="22" t="s">
        <v>550</v>
      </c>
      <c r="F173" s="22"/>
      <c r="G173" s="22" t="s">
        <v>170</v>
      </c>
      <c r="H173" s="22" t="s">
        <v>152</v>
      </c>
      <c r="I173" s="66">
        <v>933</v>
      </c>
    </row>
    <row r="174" spans="2:9" hidden="1" x14ac:dyDescent="0.25">
      <c r="B174" s="116" t="s">
        <v>291</v>
      </c>
      <c r="C174" s="22" t="s">
        <v>247</v>
      </c>
      <c r="D174" s="22" t="s">
        <v>543</v>
      </c>
      <c r="E174" s="22" t="s">
        <v>551</v>
      </c>
      <c r="F174" s="22"/>
      <c r="G174" s="22" t="s">
        <v>170</v>
      </c>
      <c r="H174" s="22" t="s">
        <v>152</v>
      </c>
      <c r="I174" s="66">
        <v>933</v>
      </c>
    </row>
    <row r="175" spans="2:9" hidden="1" x14ac:dyDescent="0.25">
      <c r="B175" s="116" t="s">
        <v>83</v>
      </c>
      <c r="C175" s="117" t="s">
        <v>326</v>
      </c>
      <c r="D175" s="22" t="s">
        <v>543</v>
      </c>
      <c r="E175" s="22" t="s">
        <v>552</v>
      </c>
      <c r="F175" s="22"/>
      <c r="G175" s="22" t="s">
        <v>170</v>
      </c>
      <c r="H175" s="22" t="s">
        <v>152</v>
      </c>
      <c r="I175" s="66">
        <v>933</v>
      </c>
    </row>
    <row r="176" spans="2:9" hidden="1" x14ac:dyDescent="0.25">
      <c r="B176" s="116" t="s">
        <v>321</v>
      </c>
      <c r="C176" s="22" t="s">
        <v>330</v>
      </c>
      <c r="D176" s="22" t="s">
        <v>543</v>
      </c>
      <c r="E176" s="22" t="s">
        <v>553</v>
      </c>
      <c r="F176" s="22"/>
      <c r="G176" s="22" t="s">
        <v>170</v>
      </c>
      <c r="H176" s="22" t="s">
        <v>152</v>
      </c>
      <c r="I176" s="66">
        <v>933</v>
      </c>
    </row>
    <row r="177" spans="2:9" hidden="1" x14ac:dyDescent="0.25">
      <c r="B177" s="116" t="s">
        <v>168</v>
      </c>
      <c r="C177" s="22" t="s">
        <v>54</v>
      </c>
      <c r="D177" s="22" t="s">
        <v>554</v>
      </c>
      <c r="E177" s="22" t="s">
        <v>555</v>
      </c>
      <c r="F177" s="22"/>
      <c r="G177" s="22" t="s">
        <v>459</v>
      </c>
      <c r="H177" s="22" t="s">
        <v>152</v>
      </c>
      <c r="I177" s="66">
        <v>856.27</v>
      </c>
    </row>
    <row r="178" spans="2:9" x14ac:dyDescent="0.25">
      <c r="B178" s="116" t="s">
        <v>380</v>
      </c>
      <c r="C178" s="117" t="s">
        <v>383</v>
      </c>
      <c r="D178" s="22" t="s">
        <v>554</v>
      </c>
      <c r="E178" s="22" t="s">
        <v>556</v>
      </c>
      <c r="F178" s="22"/>
      <c r="G178" s="22" t="s">
        <v>459</v>
      </c>
      <c r="H178" s="22" t="s">
        <v>152</v>
      </c>
      <c r="I178" s="66">
        <v>923.95</v>
      </c>
    </row>
    <row r="179" spans="2:9" hidden="1" x14ac:dyDescent="0.25">
      <c r="B179" s="116" t="s">
        <v>322</v>
      </c>
      <c r="C179" s="22" t="s">
        <v>328</v>
      </c>
      <c r="D179" s="22" t="s">
        <v>554</v>
      </c>
      <c r="E179" s="22" t="s">
        <v>557</v>
      </c>
      <c r="F179" s="22"/>
      <c r="G179" s="22" t="s">
        <v>459</v>
      </c>
      <c r="H179" s="22" t="s">
        <v>152</v>
      </c>
      <c r="I179" s="66">
        <v>1004.69</v>
      </c>
    </row>
    <row r="180" spans="2:9" hidden="1" x14ac:dyDescent="0.25">
      <c r="B180" s="116" t="s">
        <v>149</v>
      </c>
      <c r="C180" s="22" t="s">
        <v>150</v>
      </c>
      <c r="D180" s="22" t="s">
        <v>558</v>
      </c>
      <c r="E180" s="22" t="s">
        <v>559</v>
      </c>
      <c r="F180" s="22"/>
      <c r="G180" s="22" t="s">
        <v>459</v>
      </c>
      <c r="H180" s="22" t="s">
        <v>152</v>
      </c>
      <c r="I180" s="66">
        <v>737.63</v>
      </c>
    </row>
    <row r="181" spans="2:9" hidden="1" x14ac:dyDescent="0.25">
      <c r="B181" s="116" t="s">
        <v>153</v>
      </c>
      <c r="C181" s="22" t="s">
        <v>53</v>
      </c>
      <c r="D181" s="22" t="s">
        <v>558</v>
      </c>
      <c r="E181" s="22" t="s">
        <v>560</v>
      </c>
      <c r="F181" s="22"/>
      <c r="G181" s="22" t="s">
        <v>459</v>
      </c>
      <c r="H181" s="22" t="s">
        <v>152</v>
      </c>
      <c r="I181" s="66">
        <v>737.63</v>
      </c>
    </row>
    <row r="182" spans="2:9" hidden="1" x14ac:dyDescent="0.25">
      <c r="B182" s="116" t="s">
        <v>154</v>
      </c>
      <c r="C182" s="22" t="s">
        <v>55</v>
      </c>
      <c r="D182" s="22" t="s">
        <v>558</v>
      </c>
      <c r="E182" s="22" t="s">
        <v>561</v>
      </c>
      <c r="F182" s="22"/>
      <c r="G182" s="22" t="s">
        <v>459</v>
      </c>
      <c r="H182" s="22" t="s">
        <v>152</v>
      </c>
      <c r="I182" s="66">
        <v>737.63</v>
      </c>
    </row>
    <row r="183" spans="2:9" hidden="1" x14ac:dyDescent="0.25">
      <c r="B183" s="116" t="s">
        <v>238</v>
      </c>
      <c r="C183" s="22" t="s">
        <v>57</v>
      </c>
      <c r="D183" s="22" t="s">
        <v>558</v>
      </c>
      <c r="E183" s="22" t="s">
        <v>562</v>
      </c>
      <c r="F183" s="22"/>
      <c r="G183" s="22" t="s">
        <v>459</v>
      </c>
      <c r="H183" s="22" t="s">
        <v>152</v>
      </c>
      <c r="I183" s="66">
        <v>737.63</v>
      </c>
    </row>
    <row r="184" spans="2:9" hidden="1" x14ac:dyDescent="0.25">
      <c r="B184" s="116" t="s">
        <v>156</v>
      </c>
      <c r="C184" s="22" t="s">
        <v>157</v>
      </c>
      <c r="D184" s="22" t="s">
        <v>558</v>
      </c>
      <c r="E184" s="22" t="s">
        <v>563</v>
      </c>
      <c r="F184" s="22"/>
      <c r="G184" s="22" t="s">
        <v>459</v>
      </c>
      <c r="H184" s="22" t="s">
        <v>152</v>
      </c>
      <c r="I184" s="66">
        <v>737.63</v>
      </c>
    </row>
    <row r="185" spans="2:9" hidden="1" x14ac:dyDescent="0.25">
      <c r="B185" s="116" t="s">
        <v>156</v>
      </c>
      <c r="C185" s="22" t="s">
        <v>157</v>
      </c>
      <c r="D185" s="22" t="s">
        <v>558</v>
      </c>
      <c r="E185" s="22" t="s">
        <v>563</v>
      </c>
      <c r="F185" s="22"/>
      <c r="G185" s="22" t="s">
        <v>459</v>
      </c>
      <c r="H185" s="22" t="s">
        <v>152</v>
      </c>
      <c r="I185" s="66">
        <v>737.63</v>
      </c>
    </row>
    <row r="186" spans="2:9" hidden="1" x14ac:dyDescent="0.25">
      <c r="B186" s="116" t="s">
        <v>158</v>
      </c>
      <c r="C186" s="117" t="s">
        <v>60</v>
      </c>
      <c r="D186" s="22" t="s">
        <v>558</v>
      </c>
      <c r="E186" s="22" t="s">
        <v>564</v>
      </c>
      <c r="F186" s="22"/>
      <c r="G186" s="22" t="s">
        <v>459</v>
      </c>
      <c r="H186" s="22" t="s">
        <v>152</v>
      </c>
      <c r="I186" s="66">
        <v>737.63</v>
      </c>
    </row>
    <row r="187" spans="2:9" hidden="1" x14ac:dyDescent="0.25">
      <c r="B187" s="116" t="s">
        <v>293</v>
      </c>
      <c r="C187" s="22" t="s">
        <v>294</v>
      </c>
      <c r="D187" s="22" t="s">
        <v>558</v>
      </c>
      <c r="E187" s="22" t="s">
        <v>565</v>
      </c>
      <c r="F187" s="22"/>
      <c r="G187" s="22" t="s">
        <v>459</v>
      </c>
      <c r="H187" s="22" t="s">
        <v>152</v>
      </c>
      <c r="I187" s="66">
        <v>737.63</v>
      </c>
    </row>
    <row r="188" spans="2:9" hidden="1" x14ac:dyDescent="0.25">
      <c r="B188" s="116" t="s">
        <v>159</v>
      </c>
      <c r="C188" s="22" t="s">
        <v>61</v>
      </c>
      <c r="D188" s="22" t="s">
        <v>558</v>
      </c>
      <c r="E188" s="22" t="s">
        <v>566</v>
      </c>
      <c r="F188" s="22"/>
      <c r="G188" s="22" t="s">
        <v>459</v>
      </c>
      <c r="H188" s="22" t="s">
        <v>152</v>
      </c>
      <c r="I188" s="66">
        <v>737.63</v>
      </c>
    </row>
    <row r="189" spans="2:9" hidden="1" x14ac:dyDescent="0.25">
      <c r="B189" s="116" t="s">
        <v>160</v>
      </c>
      <c r="C189" s="22" t="s">
        <v>62</v>
      </c>
      <c r="D189" s="22" t="s">
        <v>558</v>
      </c>
      <c r="E189" s="22" t="s">
        <v>567</v>
      </c>
      <c r="F189" s="22"/>
      <c r="G189" s="22" t="s">
        <v>459</v>
      </c>
      <c r="H189" s="22" t="s">
        <v>152</v>
      </c>
      <c r="I189" s="66">
        <v>737.63</v>
      </c>
    </row>
    <row r="190" spans="2:9" hidden="1" x14ac:dyDescent="0.25">
      <c r="B190" s="116" t="s">
        <v>160</v>
      </c>
      <c r="C190" s="22" t="s">
        <v>62</v>
      </c>
      <c r="D190" s="22" t="s">
        <v>558</v>
      </c>
      <c r="E190" s="22" t="s">
        <v>567</v>
      </c>
      <c r="F190" s="22"/>
      <c r="G190" s="22" t="s">
        <v>459</v>
      </c>
      <c r="H190" s="22" t="s">
        <v>152</v>
      </c>
      <c r="I190" s="66">
        <v>737.63</v>
      </c>
    </row>
    <row r="191" spans="2:9" hidden="1" x14ac:dyDescent="0.25">
      <c r="B191" s="116" t="s">
        <v>160</v>
      </c>
      <c r="C191" s="118" t="s">
        <v>62</v>
      </c>
      <c r="D191" s="22" t="s">
        <v>558</v>
      </c>
      <c r="E191" s="22" t="s">
        <v>567</v>
      </c>
      <c r="F191" s="22"/>
      <c r="G191" s="22" t="s">
        <v>459</v>
      </c>
      <c r="H191" s="22" t="s">
        <v>152</v>
      </c>
      <c r="I191" s="66">
        <v>737.63</v>
      </c>
    </row>
    <row r="192" spans="2:9" hidden="1" x14ac:dyDescent="0.25">
      <c r="B192" s="116" t="s">
        <v>149</v>
      </c>
      <c r="C192" s="117" t="s">
        <v>150</v>
      </c>
      <c r="D192" s="22" t="s">
        <v>568</v>
      </c>
      <c r="E192" s="22" t="s">
        <v>569</v>
      </c>
      <c r="F192" s="22"/>
      <c r="G192" s="22" t="s">
        <v>170</v>
      </c>
      <c r="H192" s="22" t="s">
        <v>152</v>
      </c>
      <c r="I192" s="66">
        <v>916</v>
      </c>
    </row>
    <row r="193" spans="2:9" hidden="1" x14ac:dyDescent="0.25">
      <c r="B193" s="116" t="s">
        <v>153</v>
      </c>
      <c r="C193" s="22" t="s">
        <v>53</v>
      </c>
      <c r="D193" s="22" t="s">
        <v>568</v>
      </c>
      <c r="E193" s="22" t="s">
        <v>570</v>
      </c>
      <c r="F193" s="22"/>
      <c r="G193" s="22" t="s">
        <v>170</v>
      </c>
      <c r="H193" s="22" t="s">
        <v>152</v>
      </c>
      <c r="I193" s="66">
        <v>906.99999999999989</v>
      </c>
    </row>
    <row r="194" spans="2:9" hidden="1" x14ac:dyDescent="0.25">
      <c r="B194" s="116" t="s">
        <v>154</v>
      </c>
      <c r="C194" s="22" t="s">
        <v>55</v>
      </c>
      <c r="D194" s="22" t="s">
        <v>568</v>
      </c>
      <c r="E194" s="22" t="s">
        <v>571</v>
      </c>
      <c r="F194" s="22"/>
      <c r="G194" s="22" t="s">
        <v>170</v>
      </c>
      <c r="H194" s="22" t="s">
        <v>152</v>
      </c>
      <c r="I194" s="66">
        <v>926</v>
      </c>
    </row>
    <row r="195" spans="2:9" hidden="1" x14ac:dyDescent="0.25">
      <c r="B195" s="116" t="s">
        <v>238</v>
      </c>
      <c r="C195" s="117" t="s">
        <v>57</v>
      </c>
      <c r="D195" s="22" t="s">
        <v>568</v>
      </c>
      <c r="E195" s="22" t="s">
        <v>572</v>
      </c>
      <c r="F195" s="22"/>
      <c r="G195" s="22" t="s">
        <v>170</v>
      </c>
      <c r="H195" s="22" t="s">
        <v>152</v>
      </c>
      <c r="I195" s="66">
        <v>906.99999999999989</v>
      </c>
    </row>
    <row r="196" spans="2:9" hidden="1" x14ac:dyDescent="0.25">
      <c r="B196" s="116" t="s">
        <v>156</v>
      </c>
      <c r="C196" s="22" t="s">
        <v>157</v>
      </c>
      <c r="D196" s="22" t="s">
        <v>568</v>
      </c>
      <c r="E196" s="22" t="s">
        <v>573</v>
      </c>
      <c r="F196" s="22"/>
      <c r="G196" s="22" t="s">
        <v>170</v>
      </c>
      <c r="H196" s="22" t="s">
        <v>152</v>
      </c>
      <c r="I196" s="66">
        <v>915.99999999999989</v>
      </c>
    </row>
    <row r="197" spans="2:9" hidden="1" x14ac:dyDescent="0.25">
      <c r="B197" s="116" t="s">
        <v>156</v>
      </c>
      <c r="C197" s="117" t="s">
        <v>157</v>
      </c>
      <c r="D197" s="22" t="s">
        <v>568</v>
      </c>
      <c r="E197" s="22" t="s">
        <v>573</v>
      </c>
      <c r="F197" s="22"/>
      <c r="G197" s="22" t="s">
        <v>170</v>
      </c>
      <c r="H197" s="22" t="s">
        <v>152</v>
      </c>
      <c r="I197" s="66">
        <v>915.99999999999989</v>
      </c>
    </row>
    <row r="198" spans="2:9" hidden="1" x14ac:dyDescent="0.25">
      <c r="B198" s="116" t="s">
        <v>158</v>
      </c>
      <c r="C198" s="22" t="s">
        <v>60</v>
      </c>
      <c r="D198" s="22" t="s">
        <v>568</v>
      </c>
      <c r="E198" s="22" t="s">
        <v>574</v>
      </c>
      <c r="F198" s="22"/>
      <c r="G198" s="22" t="s">
        <v>170</v>
      </c>
      <c r="H198" s="22" t="s">
        <v>152</v>
      </c>
      <c r="I198" s="66">
        <v>925.99999999999989</v>
      </c>
    </row>
    <row r="199" spans="2:9" hidden="1" x14ac:dyDescent="0.25">
      <c r="B199" s="116" t="s">
        <v>293</v>
      </c>
      <c r="C199" s="22" t="s">
        <v>294</v>
      </c>
      <c r="D199" s="22" t="s">
        <v>568</v>
      </c>
      <c r="E199" s="22" t="s">
        <v>575</v>
      </c>
      <c r="F199" s="22"/>
      <c r="G199" s="22" t="s">
        <v>170</v>
      </c>
      <c r="H199" s="22" t="s">
        <v>152</v>
      </c>
      <c r="I199" s="66">
        <v>911.99999999999977</v>
      </c>
    </row>
    <row r="200" spans="2:9" hidden="1" x14ac:dyDescent="0.25">
      <c r="B200" s="116" t="s">
        <v>159</v>
      </c>
      <c r="C200" s="117" t="s">
        <v>61</v>
      </c>
      <c r="D200" s="22" t="s">
        <v>568</v>
      </c>
      <c r="E200" s="22" t="s">
        <v>576</v>
      </c>
      <c r="F200" s="22"/>
      <c r="G200" s="22" t="s">
        <v>170</v>
      </c>
      <c r="H200" s="22" t="s">
        <v>152</v>
      </c>
      <c r="I200" s="66">
        <v>916</v>
      </c>
    </row>
    <row r="201" spans="2:9" hidden="1" x14ac:dyDescent="0.25">
      <c r="B201" s="116" t="s">
        <v>160</v>
      </c>
      <c r="C201" s="22" t="s">
        <v>62</v>
      </c>
      <c r="D201" s="22" t="s">
        <v>568</v>
      </c>
      <c r="E201" s="22" t="s">
        <v>577</v>
      </c>
      <c r="F201" s="22"/>
      <c r="G201" s="22" t="s">
        <v>170</v>
      </c>
      <c r="H201" s="22" t="s">
        <v>152</v>
      </c>
      <c r="I201" s="66">
        <v>907</v>
      </c>
    </row>
    <row r="202" spans="2:9" hidden="1" x14ac:dyDescent="0.25">
      <c r="B202" s="116" t="s">
        <v>160</v>
      </c>
      <c r="C202" s="22" t="s">
        <v>62</v>
      </c>
      <c r="D202" s="22" t="s">
        <v>568</v>
      </c>
      <c r="E202" s="22" t="s">
        <v>577</v>
      </c>
      <c r="F202" s="22"/>
      <c r="G202" s="22" t="s">
        <v>170</v>
      </c>
      <c r="H202" s="22" t="s">
        <v>152</v>
      </c>
      <c r="I202" s="66">
        <v>907</v>
      </c>
    </row>
    <row r="203" spans="2:9" hidden="1" x14ac:dyDescent="0.25">
      <c r="B203" s="116" t="s">
        <v>160</v>
      </c>
      <c r="C203" s="22" t="s">
        <v>62</v>
      </c>
      <c r="D203" s="22" t="s">
        <v>568</v>
      </c>
      <c r="E203" s="22" t="s">
        <v>577</v>
      </c>
      <c r="F203" s="22"/>
      <c r="G203" s="22" t="s">
        <v>170</v>
      </c>
      <c r="H203" s="22" t="s">
        <v>152</v>
      </c>
      <c r="I203" s="66">
        <v>907</v>
      </c>
    </row>
    <row r="204" spans="2:9" hidden="1" x14ac:dyDescent="0.25">
      <c r="B204" s="116" t="s">
        <v>149</v>
      </c>
      <c r="C204" s="22" t="s">
        <v>150</v>
      </c>
      <c r="D204" s="22" t="s">
        <v>578</v>
      </c>
      <c r="E204" s="22" t="s">
        <v>579</v>
      </c>
      <c r="F204" s="22"/>
      <c r="G204" s="22" t="s">
        <v>388</v>
      </c>
      <c r="H204" s="22" t="s">
        <v>152</v>
      </c>
      <c r="I204" s="66">
        <v>922.47451012794693</v>
      </c>
    </row>
    <row r="205" spans="2:9" hidden="1" x14ac:dyDescent="0.25">
      <c r="B205" s="116" t="s">
        <v>153</v>
      </c>
      <c r="C205" s="117" t="s">
        <v>53</v>
      </c>
      <c r="D205" s="22" t="s">
        <v>578</v>
      </c>
      <c r="E205" s="22" t="s">
        <v>580</v>
      </c>
      <c r="F205" s="22"/>
      <c r="G205" s="22" t="s">
        <v>388</v>
      </c>
      <c r="H205" s="22" t="s">
        <v>152</v>
      </c>
      <c r="I205" s="66">
        <v>824.98047544778797</v>
      </c>
    </row>
    <row r="206" spans="2:9" hidden="1" x14ac:dyDescent="0.25">
      <c r="B206" s="116" t="s">
        <v>168</v>
      </c>
      <c r="C206" s="22" t="s">
        <v>54</v>
      </c>
      <c r="D206" s="22" t="s">
        <v>578</v>
      </c>
      <c r="E206" s="22" t="s">
        <v>581</v>
      </c>
      <c r="F206" s="22"/>
      <c r="G206" s="22" t="s">
        <v>388</v>
      </c>
      <c r="H206" s="22" t="s">
        <v>152</v>
      </c>
      <c r="I206" s="66">
        <v>856.27287781027769</v>
      </c>
    </row>
    <row r="207" spans="2:9" hidden="1" x14ac:dyDescent="0.25">
      <c r="B207" s="116" t="s">
        <v>154</v>
      </c>
      <c r="C207" s="118" t="s">
        <v>55</v>
      </c>
      <c r="D207" s="22" t="s">
        <v>578</v>
      </c>
      <c r="E207" s="22" t="s">
        <v>582</v>
      </c>
      <c r="F207" s="22"/>
      <c r="G207" s="22" t="s">
        <v>388</v>
      </c>
      <c r="H207" s="22" t="s">
        <v>152</v>
      </c>
      <c r="I207" s="66">
        <v>973.13505461340833</v>
      </c>
    </row>
    <row r="208" spans="2:9" hidden="1" x14ac:dyDescent="0.25">
      <c r="B208" s="116" t="s">
        <v>381</v>
      </c>
      <c r="C208" s="118" t="s">
        <v>382</v>
      </c>
      <c r="D208" s="22" t="s">
        <v>578</v>
      </c>
      <c r="E208" s="22" t="s">
        <v>583</v>
      </c>
      <c r="F208" s="22"/>
      <c r="G208" s="22" t="s">
        <v>388</v>
      </c>
      <c r="H208" s="22" t="s">
        <v>152</v>
      </c>
      <c r="I208" s="66">
        <v>933.33646574773275</v>
      </c>
    </row>
    <row r="209" spans="2:9" hidden="1" x14ac:dyDescent="0.25">
      <c r="B209" s="116" t="s">
        <v>238</v>
      </c>
      <c r="C209" s="118" t="s">
        <v>57</v>
      </c>
      <c r="D209" s="22" t="s">
        <v>578</v>
      </c>
      <c r="E209" s="22" t="s">
        <v>584</v>
      </c>
      <c r="F209" s="22"/>
      <c r="G209" s="22" t="s">
        <v>388</v>
      </c>
      <c r="H209" s="22" t="s">
        <v>152</v>
      </c>
      <c r="I209" s="66">
        <v>826.84671160000016</v>
      </c>
    </row>
    <row r="210" spans="2:9" x14ac:dyDescent="0.25">
      <c r="B210" s="116" t="s">
        <v>380</v>
      </c>
      <c r="C210" s="118" t="s">
        <v>383</v>
      </c>
      <c r="D210" s="22" t="s">
        <v>578</v>
      </c>
      <c r="E210" s="22" t="s">
        <v>585</v>
      </c>
      <c r="F210" s="22"/>
      <c r="G210" s="22" t="s">
        <v>388</v>
      </c>
      <c r="H210" s="22" t="s">
        <v>152</v>
      </c>
      <c r="I210" s="66">
        <v>923.94753478067855</v>
      </c>
    </row>
    <row r="211" spans="2:9" hidden="1" x14ac:dyDescent="0.25">
      <c r="B211" s="116" t="s">
        <v>156</v>
      </c>
      <c r="C211" s="118" t="s">
        <v>157</v>
      </c>
      <c r="D211" s="22" t="s">
        <v>578</v>
      </c>
      <c r="E211" s="22" t="s">
        <v>586</v>
      </c>
      <c r="F211" s="22"/>
      <c r="G211" s="22" t="s">
        <v>388</v>
      </c>
      <c r="H211" s="22" t="s">
        <v>152</v>
      </c>
      <c r="I211" s="66">
        <v>834.48</v>
      </c>
    </row>
    <row r="212" spans="2:9" hidden="1" x14ac:dyDescent="0.25">
      <c r="B212" s="116" t="s">
        <v>158</v>
      </c>
      <c r="C212" s="118" t="s">
        <v>60</v>
      </c>
      <c r="D212" s="22" t="s">
        <v>578</v>
      </c>
      <c r="E212" s="22" t="s">
        <v>587</v>
      </c>
      <c r="F212" s="22"/>
      <c r="G212" s="22" t="s">
        <v>388</v>
      </c>
      <c r="H212" s="22" t="s">
        <v>152</v>
      </c>
      <c r="I212" s="66">
        <v>929.71635483670025</v>
      </c>
    </row>
    <row r="213" spans="2:9" hidden="1" x14ac:dyDescent="0.25">
      <c r="B213" s="116" t="s">
        <v>293</v>
      </c>
      <c r="C213" s="118" t="s">
        <v>294</v>
      </c>
      <c r="D213" s="22" t="s">
        <v>578</v>
      </c>
      <c r="E213" s="22" t="s">
        <v>588</v>
      </c>
      <c r="F213" s="22"/>
      <c r="G213" s="22" t="s">
        <v>388</v>
      </c>
      <c r="H213" s="22" t="s">
        <v>152</v>
      </c>
      <c r="I213" s="66">
        <v>851.35296258833887</v>
      </c>
    </row>
    <row r="214" spans="2:9" hidden="1" x14ac:dyDescent="0.25">
      <c r="B214" s="116" t="s">
        <v>159</v>
      </c>
      <c r="C214" s="22" t="s">
        <v>61</v>
      </c>
      <c r="D214" s="22" t="s">
        <v>578</v>
      </c>
      <c r="E214" s="22" t="s">
        <v>589</v>
      </c>
      <c r="F214" s="22"/>
      <c r="G214" s="22" t="s">
        <v>388</v>
      </c>
      <c r="H214" s="22" t="s">
        <v>152</v>
      </c>
      <c r="I214" s="66">
        <v>1010.9620176108102</v>
      </c>
    </row>
    <row r="215" spans="2:9" hidden="1" x14ac:dyDescent="0.25">
      <c r="B215" s="116" t="s">
        <v>160</v>
      </c>
      <c r="C215" s="22" t="s">
        <v>62</v>
      </c>
      <c r="D215" s="22" t="s">
        <v>578</v>
      </c>
      <c r="E215" s="22" t="s">
        <v>590</v>
      </c>
      <c r="F215" s="22"/>
      <c r="G215" s="22" t="s">
        <v>388</v>
      </c>
      <c r="H215" s="22" t="s">
        <v>152</v>
      </c>
      <c r="I215" s="66">
        <v>957.90835476142138</v>
      </c>
    </row>
    <row r="216" spans="2:9" hidden="1" x14ac:dyDescent="0.25">
      <c r="B216" s="116" t="s">
        <v>160</v>
      </c>
      <c r="C216" s="22" t="s">
        <v>62</v>
      </c>
      <c r="D216" s="22" t="s">
        <v>578</v>
      </c>
      <c r="E216" s="22" t="s">
        <v>590</v>
      </c>
      <c r="F216" s="22"/>
      <c r="G216" s="22" t="s">
        <v>388</v>
      </c>
      <c r="H216" s="22" t="s">
        <v>152</v>
      </c>
      <c r="I216" s="66">
        <v>957.90835476142138</v>
      </c>
    </row>
    <row r="217" spans="2:9" hidden="1" x14ac:dyDescent="0.25">
      <c r="B217" s="116" t="s">
        <v>160</v>
      </c>
      <c r="C217" s="22" t="s">
        <v>62</v>
      </c>
      <c r="D217" s="22" t="s">
        <v>578</v>
      </c>
      <c r="E217" s="22" t="s">
        <v>590</v>
      </c>
      <c r="F217" s="22"/>
      <c r="G217" s="22" t="s">
        <v>388</v>
      </c>
      <c r="H217" s="22" t="s">
        <v>152</v>
      </c>
      <c r="I217" s="66">
        <v>957.90835476142138</v>
      </c>
    </row>
    <row r="218" spans="2:9" hidden="1" x14ac:dyDescent="0.25">
      <c r="B218" s="116" t="s">
        <v>322</v>
      </c>
      <c r="C218" s="22" t="s">
        <v>328</v>
      </c>
      <c r="D218" s="22" t="s">
        <v>578</v>
      </c>
      <c r="E218" s="22" t="s">
        <v>591</v>
      </c>
      <c r="F218" s="22"/>
      <c r="G218" s="22" t="s">
        <v>388</v>
      </c>
      <c r="H218" s="22" t="s">
        <v>152</v>
      </c>
      <c r="I218" s="66">
        <v>1004.6902026560742</v>
      </c>
    </row>
    <row r="219" spans="2:9" hidden="1" x14ac:dyDescent="0.25">
      <c r="B219" s="116" t="s">
        <v>149</v>
      </c>
      <c r="C219" s="22" t="s">
        <v>150</v>
      </c>
      <c r="D219" s="22" t="s">
        <v>592</v>
      </c>
      <c r="E219" s="22" t="s">
        <v>593</v>
      </c>
      <c r="F219" s="22"/>
      <c r="G219" s="22" t="s">
        <v>170</v>
      </c>
      <c r="H219" s="22" t="s">
        <v>152</v>
      </c>
      <c r="I219" s="66">
        <v>980</v>
      </c>
    </row>
    <row r="220" spans="2:9" hidden="1" x14ac:dyDescent="0.25">
      <c r="B220" s="116" t="s">
        <v>161</v>
      </c>
      <c r="C220" s="22" t="s">
        <v>48</v>
      </c>
      <c r="D220" s="22" t="s">
        <v>592</v>
      </c>
      <c r="E220" s="22" t="s">
        <v>594</v>
      </c>
      <c r="F220" s="22"/>
      <c r="G220" s="22" t="s">
        <v>170</v>
      </c>
      <c r="H220" s="22" t="s">
        <v>152</v>
      </c>
      <c r="I220" s="66">
        <v>994.99999999999989</v>
      </c>
    </row>
    <row r="221" spans="2:9" hidden="1" x14ac:dyDescent="0.25">
      <c r="B221" s="116" t="s">
        <v>162</v>
      </c>
      <c r="C221" s="22" t="s">
        <v>49</v>
      </c>
      <c r="D221" s="22" t="s">
        <v>592</v>
      </c>
      <c r="E221" s="22" t="s">
        <v>595</v>
      </c>
      <c r="F221" s="22"/>
      <c r="G221" s="22" t="s">
        <v>170</v>
      </c>
      <c r="H221" s="22" t="s">
        <v>152</v>
      </c>
      <c r="I221" s="66">
        <v>995</v>
      </c>
    </row>
    <row r="222" spans="2:9" hidden="1" x14ac:dyDescent="0.25">
      <c r="B222" s="116" t="s">
        <v>163</v>
      </c>
      <c r="C222" s="22" t="s">
        <v>50</v>
      </c>
      <c r="D222" s="22" t="s">
        <v>592</v>
      </c>
      <c r="E222" s="22" t="s">
        <v>596</v>
      </c>
      <c r="F222" s="22"/>
      <c r="G222" s="22" t="s">
        <v>170</v>
      </c>
      <c r="H222" s="22" t="s">
        <v>152</v>
      </c>
      <c r="I222" s="66">
        <v>995</v>
      </c>
    </row>
    <row r="223" spans="2:9" hidden="1" x14ac:dyDescent="0.25">
      <c r="B223" s="116" t="s">
        <v>164</v>
      </c>
      <c r="C223" s="22" t="s">
        <v>51</v>
      </c>
      <c r="D223" s="22" t="s">
        <v>592</v>
      </c>
      <c r="E223" s="22" t="s">
        <v>597</v>
      </c>
      <c r="F223" s="22"/>
      <c r="G223" s="22" t="s">
        <v>170</v>
      </c>
      <c r="H223" s="22" t="s">
        <v>152</v>
      </c>
      <c r="I223" s="66">
        <v>995</v>
      </c>
    </row>
    <row r="224" spans="2:9" hidden="1" x14ac:dyDescent="0.25">
      <c r="B224" s="116" t="s">
        <v>167</v>
      </c>
      <c r="C224" s="22" t="s">
        <v>52</v>
      </c>
      <c r="D224" s="22" t="s">
        <v>592</v>
      </c>
      <c r="E224" s="22" t="s">
        <v>598</v>
      </c>
      <c r="F224" s="22"/>
      <c r="G224" s="22" t="s">
        <v>170</v>
      </c>
      <c r="H224" s="22" t="s">
        <v>152</v>
      </c>
      <c r="I224" s="66">
        <v>995</v>
      </c>
    </row>
    <row r="225" spans="2:9" hidden="1" x14ac:dyDescent="0.25">
      <c r="B225" s="116" t="s">
        <v>153</v>
      </c>
      <c r="C225" s="22" t="s">
        <v>53</v>
      </c>
      <c r="D225" s="22" t="s">
        <v>592</v>
      </c>
      <c r="E225" s="22" t="s">
        <v>599</v>
      </c>
      <c r="F225" s="22"/>
      <c r="G225" s="22" t="s">
        <v>170</v>
      </c>
      <c r="H225" s="22" t="s">
        <v>152</v>
      </c>
      <c r="I225" s="66">
        <v>980</v>
      </c>
    </row>
    <row r="226" spans="2:9" hidden="1" x14ac:dyDescent="0.25">
      <c r="B226" s="116" t="s">
        <v>168</v>
      </c>
      <c r="C226" s="22" t="s">
        <v>54</v>
      </c>
      <c r="D226" s="22" t="s">
        <v>592</v>
      </c>
      <c r="E226" s="22" t="s">
        <v>600</v>
      </c>
      <c r="F226" s="22"/>
      <c r="G226" s="22" t="s">
        <v>170</v>
      </c>
      <c r="H226" s="22" t="s">
        <v>152</v>
      </c>
      <c r="I226" s="66">
        <v>980</v>
      </c>
    </row>
    <row r="227" spans="2:9" hidden="1" x14ac:dyDescent="0.25">
      <c r="B227" s="116" t="s">
        <v>154</v>
      </c>
      <c r="C227" s="22" t="s">
        <v>55</v>
      </c>
      <c r="D227" s="22" t="s">
        <v>592</v>
      </c>
      <c r="E227" s="22" t="s">
        <v>601</v>
      </c>
      <c r="F227" s="22"/>
      <c r="G227" s="22" t="s">
        <v>170</v>
      </c>
      <c r="H227" s="22" t="s">
        <v>152</v>
      </c>
      <c r="I227" s="66">
        <v>979.99999999999977</v>
      </c>
    </row>
    <row r="228" spans="2:9" hidden="1" x14ac:dyDescent="0.25">
      <c r="B228" s="116" t="s">
        <v>165</v>
      </c>
      <c r="C228" s="22" t="s">
        <v>56</v>
      </c>
      <c r="D228" s="22" t="s">
        <v>592</v>
      </c>
      <c r="E228" s="22" t="s">
        <v>602</v>
      </c>
      <c r="F228" s="22"/>
      <c r="G228" s="22" t="s">
        <v>170</v>
      </c>
      <c r="H228" s="22" t="s">
        <v>152</v>
      </c>
      <c r="I228" s="66">
        <v>995</v>
      </c>
    </row>
    <row r="229" spans="2:9" hidden="1" x14ac:dyDescent="0.25">
      <c r="B229" s="116" t="s">
        <v>381</v>
      </c>
      <c r="C229" s="117" t="s">
        <v>382</v>
      </c>
      <c r="D229" s="22" t="s">
        <v>592</v>
      </c>
      <c r="E229" s="22" t="s">
        <v>603</v>
      </c>
      <c r="F229" s="22"/>
      <c r="G229" s="22" t="s">
        <v>170</v>
      </c>
      <c r="H229" s="22" t="s">
        <v>152</v>
      </c>
      <c r="I229" s="66">
        <v>900</v>
      </c>
    </row>
    <row r="230" spans="2:9" hidden="1" x14ac:dyDescent="0.25">
      <c r="B230" s="116" t="s">
        <v>238</v>
      </c>
      <c r="C230" s="22" t="s">
        <v>57</v>
      </c>
      <c r="D230" s="22" t="s">
        <v>592</v>
      </c>
      <c r="E230" s="22" t="s">
        <v>604</v>
      </c>
      <c r="F230" s="22"/>
      <c r="G230" s="22" t="s">
        <v>170</v>
      </c>
      <c r="H230" s="22" t="s">
        <v>152</v>
      </c>
      <c r="I230" s="66">
        <v>980</v>
      </c>
    </row>
    <row r="231" spans="2:9" hidden="1" x14ac:dyDescent="0.25">
      <c r="B231" s="116" t="s">
        <v>166</v>
      </c>
      <c r="C231" s="118" t="s">
        <v>58</v>
      </c>
      <c r="D231" s="22" t="s">
        <v>592</v>
      </c>
      <c r="E231" s="22" t="s">
        <v>605</v>
      </c>
      <c r="F231" s="22"/>
      <c r="G231" s="22" t="s">
        <v>170</v>
      </c>
      <c r="H231" s="22" t="s">
        <v>152</v>
      </c>
      <c r="I231" s="66">
        <v>995</v>
      </c>
    </row>
    <row r="232" spans="2:9" ht="14.25" customHeight="1" x14ac:dyDescent="0.25">
      <c r="B232" s="116" t="s">
        <v>380</v>
      </c>
      <c r="C232" s="22" t="s">
        <v>383</v>
      </c>
      <c r="D232" s="22" t="s">
        <v>592</v>
      </c>
      <c r="E232" s="22" t="s">
        <v>606</v>
      </c>
      <c r="F232" s="22"/>
      <c r="G232" s="22" t="s">
        <v>170</v>
      </c>
      <c r="H232" s="22" t="s">
        <v>152</v>
      </c>
      <c r="I232" s="66">
        <v>980</v>
      </c>
    </row>
    <row r="233" spans="2:9" hidden="1" x14ac:dyDescent="0.25">
      <c r="B233" s="116" t="s">
        <v>156</v>
      </c>
      <c r="C233" s="22" t="s">
        <v>157</v>
      </c>
      <c r="D233" s="22" t="s">
        <v>592</v>
      </c>
      <c r="E233" s="22" t="s">
        <v>607</v>
      </c>
      <c r="F233" s="22"/>
      <c r="G233" s="22" t="s">
        <v>170</v>
      </c>
      <c r="H233" s="22" t="s">
        <v>152</v>
      </c>
      <c r="I233" s="66">
        <v>980.00000000000011</v>
      </c>
    </row>
    <row r="234" spans="2:9" hidden="1" x14ac:dyDescent="0.25">
      <c r="B234" s="116" t="s">
        <v>156</v>
      </c>
      <c r="C234" s="22" t="s">
        <v>157</v>
      </c>
      <c r="D234" s="22" t="s">
        <v>592</v>
      </c>
      <c r="E234" s="22" t="s">
        <v>607</v>
      </c>
      <c r="F234" s="22"/>
      <c r="G234" s="22" t="s">
        <v>170</v>
      </c>
      <c r="H234" s="22" t="s">
        <v>152</v>
      </c>
      <c r="I234" s="66">
        <v>980.00000000000011</v>
      </c>
    </row>
    <row r="235" spans="2:9" hidden="1" x14ac:dyDescent="0.25">
      <c r="B235" s="116" t="s">
        <v>291</v>
      </c>
      <c r="C235" s="22" t="s">
        <v>247</v>
      </c>
      <c r="D235" s="22" t="s">
        <v>592</v>
      </c>
      <c r="E235" s="22" t="s">
        <v>608</v>
      </c>
      <c r="F235" s="22"/>
      <c r="G235" s="22" t="s">
        <v>170</v>
      </c>
      <c r="H235" s="22" t="s">
        <v>152</v>
      </c>
      <c r="I235" s="66">
        <v>995</v>
      </c>
    </row>
    <row r="236" spans="2:9" hidden="1" x14ac:dyDescent="0.25">
      <c r="B236" s="116" t="s">
        <v>158</v>
      </c>
      <c r="C236" s="22" t="s">
        <v>60</v>
      </c>
      <c r="D236" s="22" t="s">
        <v>592</v>
      </c>
      <c r="E236" s="22" t="s">
        <v>609</v>
      </c>
      <c r="F236" s="22"/>
      <c r="G236" s="22" t="s">
        <v>170</v>
      </c>
      <c r="H236" s="22" t="s">
        <v>152</v>
      </c>
      <c r="I236" s="66">
        <v>995</v>
      </c>
    </row>
    <row r="237" spans="2:9" hidden="1" x14ac:dyDescent="0.25">
      <c r="B237" s="116" t="s">
        <v>293</v>
      </c>
      <c r="C237" s="22" t="s">
        <v>294</v>
      </c>
      <c r="D237" s="22" t="s">
        <v>592</v>
      </c>
      <c r="E237" s="22" t="s">
        <v>610</v>
      </c>
      <c r="F237" s="22"/>
      <c r="G237" s="22" t="s">
        <v>170</v>
      </c>
      <c r="H237" s="22" t="s">
        <v>152</v>
      </c>
      <c r="I237" s="66">
        <v>1050.0000000000002</v>
      </c>
    </row>
    <row r="238" spans="2:9" hidden="1" x14ac:dyDescent="0.25">
      <c r="B238" s="116" t="s">
        <v>159</v>
      </c>
      <c r="C238" s="22" t="s">
        <v>61</v>
      </c>
      <c r="D238" s="22" t="s">
        <v>592</v>
      </c>
      <c r="E238" s="22" t="s">
        <v>611</v>
      </c>
      <c r="F238" s="22"/>
      <c r="G238" s="22" t="s">
        <v>170</v>
      </c>
      <c r="H238" s="22" t="s">
        <v>152</v>
      </c>
      <c r="I238" s="66">
        <v>980</v>
      </c>
    </row>
    <row r="239" spans="2:9" hidden="1" x14ac:dyDescent="0.25">
      <c r="B239" s="116" t="s">
        <v>83</v>
      </c>
      <c r="C239" s="22" t="s">
        <v>326</v>
      </c>
      <c r="D239" s="22" t="s">
        <v>592</v>
      </c>
      <c r="E239" s="22" t="s">
        <v>612</v>
      </c>
      <c r="F239" s="22"/>
      <c r="G239" s="22" t="s">
        <v>170</v>
      </c>
      <c r="H239" s="22" t="s">
        <v>152</v>
      </c>
      <c r="I239" s="66">
        <v>995</v>
      </c>
    </row>
    <row r="240" spans="2:9" hidden="1" x14ac:dyDescent="0.25">
      <c r="B240" s="116" t="s">
        <v>160</v>
      </c>
      <c r="C240" s="22" t="s">
        <v>62</v>
      </c>
      <c r="D240" s="22" t="s">
        <v>592</v>
      </c>
      <c r="E240" s="22" t="s">
        <v>613</v>
      </c>
      <c r="F240" s="22"/>
      <c r="G240" s="22" t="s">
        <v>170</v>
      </c>
      <c r="H240" s="22" t="s">
        <v>152</v>
      </c>
      <c r="I240" s="66">
        <v>980</v>
      </c>
    </row>
    <row r="241" spans="2:9" hidden="1" x14ac:dyDescent="0.25">
      <c r="B241" s="116" t="s">
        <v>160</v>
      </c>
      <c r="C241" s="22" t="s">
        <v>62</v>
      </c>
      <c r="D241" s="22" t="s">
        <v>592</v>
      </c>
      <c r="E241" s="22" t="s">
        <v>613</v>
      </c>
      <c r="F241" s="22"/>
      <c r="G241" s="22" t="s">
        <v>170</v>
      </c>
      <c r="H241" s="22" t="s">
        <v>152</v>
      </c>
      <c r="I241" s="66">
        <v>980</v>
      </c>
    </row>
    <row r="242" spans="2:9" hidden="1" x14ac:dyDescent="0.25">
      <c r="B242" s="116" t="s">
        <v>160</v>
      </c>
      <c r="C242" s="118" t="s">
        <v>62</v>
      </c>
      <c r="D242" s="22" t="s">
        <v>592</v>
      </c>
      <c r="E242" s="22" t="s">
        <v>613</v>
      </c>
      <c r="F242" s="22"/>
      <c r="G242" s="22" t="s">
        <v>170</v>
      </c>
      <c r="H242" s="22" t="s">
        <v>152</v>
      </c>
      <c r="I242" s="66">
        <v>980</v>
      </c>
    </row>
    <row r="243" spans="2:9" hidden="1" x14ac:dyDescent="0.25">
      <c r="B243" s="116" t="s">
        <v>321</v>
      </c>
      <c r="C243" s="117" t="s">
        <v>330</v>
      </c>
      <c r="D243" s="22" t="s">
        <v>592</v>
      </c>
      <c r="E243" s="22" t="s">
        <v>614</v>
      </c>
      <c r="F243" s="22"/>
      <c r="G243" s="22" t="s">
        <v>170</v>
      </c>
      <c r="H243" s="22" t="s">
        <v>152</v>
      </c>
      <c r="I243" s="66">
        <v>995</v>
      </c>
    </row>
    <row r="244" spans="2:9" hidden="1" x14ac:dyDescent="0.25">
      <c r="B244" s="116" t="s">
        <v>322</v>
      </c>
      <c r="C244" s="117" t="s">
        <v>328</v>
      </c>
      <c r="D244" s="22" t="s">
        <v>592</v>
      </c>
      <c r="E244" s="22" t="s">
        <v>615</v>
      </c>
      <c r="F244" s="22"/>
      <c r="G244" s="22" t="s">
        <v>170</v>
      </c>
      <c r="H244" s="22" t="s">
        <v>152</v>
      </c>
      <c r="I244" s="66">
        <v>980</v>
      </c>
    </row>
    <row r="245" spans="2:9" hidden="1" x14ac:dyDescent="0.25">
      <c r="B245" s="116" t="s">
        <v>161</v>
      </c>
      <c r="C245" s="117" t="s">
        <v>48</v>
      </c>
      <c r="D245" s="22" t="s">
        <v>616</v>
      </c>
      <c r="E245" s="22" t="s">
        <v>617</v>
      </c>
      <c r="F245" s="22"/>
      <c r="G245" s="22" t="s">
        <v>170</v>
      </c>
      <c r="H245" s="22" t="s">
        <v>152</v>
      </c>
      <c r="I245" s="66">
        <v>660</v>
      </c>
    </row>
    <row r="246" spans="2:9" hidden="1" x14ac:dyDescent="0.25">
      <c r="B246" s="116" t="s">
        <v>162</v>
      </c>
      <c r="C246" s="117" t="s">
        <v>49</v>
      </c>
      <c r="D246" s="22" t="s">
        <v>616</v>
      </c>
      <c r="E246" s="22" t="s">
        <v>618</v>
      </c>
      <c r="F246" s="22"/>
      <c r="G246" s="22" t="s">
        <v>170</v>
      </c>
      <c r="H246" s="22" t="s">
        <v>152</v>
      </c>
      <c r="I246" s="66">
        <v>660</v>
      </c>
    </row>
    <row r="247" spans="2:9" hidden="1" x14ac:dyDescent="0.25">
      <c r="B247" s="116" t="s">
        <v>163</v>
      </c>
      <c r="C247" s="117" t="s">
        <v>50</v>
      </c>
      <c r="D247" s="22" t="s">
        <v>616</v>
      </c>
      <c r="E247" s="22" t="s">
        <v>619</v>
      </c>
      <c r="F247" s="22"/>
      <c r="G247" s="22" t="s">
        <v>170</v>
      </c>
      <c r="H247" s="22" t="s">
        <v>152</v>
      </c>
      <c r="I247" s="66">
        <v>660</v>
      </c>
    </row>
    <row r="248" spans="2:9" hidden="1" x14ac:dyDescent="0.25">
      <c r="B248" s="116" t="s">
        <v>167</v>
      </c>
      <c r="C248" s="117" t="s">
        <v>52</v>
      </c>
      <c r="D248" s="22" t="s">
        <v>616</v>
      </c>
      <c r="E248" s="22" t="s">
        <v>620</v>
      </c>
      <c r="F248" s="22"/>
      <c r="G248" s="22" t="s">
        <v>170</v>
      </c>
      <c r="H248" s="22" t="s">
        <v>152</v>
      </c>
      <c r="I248" s="66">
        <v>660</v>
      </c>
    </row>
    <row r="249" spans="2:9" hidden="1" x14ac:dyDescent="0.25">
      <c r="B249" s="116" t="s">
        <v>154</v>
      </c>
      <c r="C249" s="118" t="s">
        <v>55</v>
      </c>
      <c r="D249" s="22" t="s">
        <v>616</v>
      </c>
      <c r="E249" s="22" t="s">
        <v>621</v>
      </c>
      <c r="F249" s="22"/>
      <c r="G249" s="22" t="s">
        <v>170</v>
      </c>
      <c r="H249" s="22" t="s">
        <v>152</v>
      </c>
      <c r="I249" s="66">
        <v>660</v>
      </c>
    </row>
    <row r="250" spans="2:9" hidden="1" x14ac:dyDescent="0.25">
      <c r="B250" s="116" t="s">
        <v>165</v>
      </c>
      <c r="C250" s="117" t="s">
        <v>56</v>
      </c>
      <c r="D250" s="22" t="s">
        <v>616</v>
      </c>
      <c r="E250" s="22" t="s">
        <v>622</v>
      </c>
      <c r="F250" s="22"/>
      <c r="G250" s="22" t="s">
        <v>170</v>
      </c>
      <c r="H250" s="22" t="s">
        <v>152</v>
      </c>
      <c r="I250" s="66">
        <v>660</v>
      </c>
    </row>
    <row r="251" spans="2:9" hidden="1" x14ac:dyDescent="0.25">
      <c r="B251" s="116" t="s">
        <v>166</v>
      </c>
      <c r="C251" s="117" t="s">
        <v>58</v>
      </c>
      <c r="D251" s="22" t="s">
        <v>616</v>
      </c>
      <c r="E251" s="22" t="s">
        <v>623</v>
      </c>
      <c r="F251" s="22"/>
      <c r="G251" s="22" t="s">
        <v>170</v>
      </c>
      <c r="H251" s="22" t="s">
        <v>152</v>
      </c>
      <c r="I251" s="66">
        <v>660</v>
      </c>
    </row>
    <row r="252" spans="2:9" hidden="1" x14ac:dyDescent="0.25">
      <c r="B252" s="116" t="s">
        <v>291</v>
      </c>
      <c r="C252" s="117" t="s">
        <v>247</v>
      </c>
      <c r="D252" s="22" t="s">
        <v>616</v>
      </c>
      <c r="E252" s="22" t="s">
        <v>624</v>
      </c>
      <c r="F252" s="22"/>
      <c r="G252" s="22" t="s">
        <v>170</v>
      </c>
      <c r="H252" s="22" t="s">
        <v>152</v>
      </c>
      <c r="I252" s="66">
        <v>660</v>
      </c>
    </row>
    <row r="253" spans="2:9" hidden="1" x14ac:dyDescent="0.25">
      <c r="B253" s="116" t="s">
        <v>83</v>
      </c>
      <c r="C253" s="117" t="s">
        <v>326</v>
      </c>
      <c r="D253" s="22" t="s">
        <v>616</v>
      </c>
      <c r="E253" s="22" t="s">
        <v>625</v>
      </c>
      <c r="F253" s="22"/>
      <c r="G253" s="22" t="s">
        <v>170</v>
      </c>
      <c r="H253" s="22" t="s">
        <v>152</v>
      </c>
      <c r="I253" s="66">
        <v>660</v>
      </c>
    </row>
    <row r="254" spans="2:9" hidden="1" x14ac:dyDescent="0.25">
      <c r="B254" s="116" t="s">
        <v>321</v>
      </c>
      <c r="C254" s="117" t="s">
        <v>330</v>
      </c>
      <c r="D254" s="22" t="s">
        <v>616</v>
      </c>
      <c r="E254" s="22" t="s">
        <v>626</v>
      </c>
      <c r="F254" s="22"/>
      <c r="G254" s="22" t="s">
        <v>170</v>
      </c>
      <c r="H254" s="22" t="s">
        <v>152</v>
      </c>
      <c r="I254" s="66">
        <v>660</v>
      </c>
    </row>
    <row r="255" spans="2:9" hidden="1" x14ac:dyDescent="0.25">
      <c r="B255" s="116" t="s">
        <v>149</v>
      </c>
      <c r="C255" s="117" t="s">
        <v>150</v>
      </c>
      <c r="D255" s="22" t="s">
        <v>627</v>
      </c>
      <c r="E255" s="22" t="s">
        <v>628</v>
      </c>
      <c r="F255" s="22"/>
      <c r="G255" s="22" t="s">
        <v>170</v>
      </c>
      <c r="H255" s="22" t="s">
        <v>152</v>
      </c>
      <c r="I255" s="66">
        <v>850</v>
      </c>
    </row>
    <row r="256" spans="2:9" hidden="1" x14ac:dyDescent="0.25">
      <c r="B256" s="116" t="s">
        <v>153</v>
      </c>
      <c r="C256" s="118" t="s">
        <v>53</v>
      </c>
      <c r="D256" s="22" t="s">
        <v>627</v>
      </c>
      <c r="E256" s="22" t="s">
        <v>629</v>
      </c>
      <c r="F256" s="22"/>
      <c r="G256" s="22" t="s">
        <v>170</v>
      </c>
      <c r="H256" s="22" t="s">
        <v>152</v>
      </c>
      <c r="I256" s="66">
        <v>850</v>
      </c>
    </row>
    <row r="257" spans="2:9" hidden="1" x14ac:dyDescent="0.25">
      <c r="B257" s="116" t="s">
        <v>168</v>
      </c>
      <c r="C257" s="118" t="s">
        <v>54</v>
      </c>
      <c r="D257" s="22" t="s">
        <v>627</v>
      </c>
      <c r="E257" s="22" t="s">
        <v>630</v>
      </c>
      <c r="F257" s="22"/>
      <c r="G257" s="22" t="s">
        <v>170</v>
      </c>
      <c r="H257" s="22" t="s">
        <v>152</v>
      </c>
      <c r="I257" s="66">
        <v>850</v>
      </c>
    </row>
    <row r="258" spans="2:9" hidden="1" x14ac:dyDescent="0.25">
      <c r="B258" s="116" t="s">
        <v>154</v>
      </c>
      <c r="C258" s="117" t="s">
        <v>55</v>
      </c>
      <c r="D258" s="22" t="s">
        <v>627</v>
      </c>
      <c r="E258" s="22" t="s">
        <v>631</v>
      </c>
      <c r="F258" s="22"/>
      <c r="G258" s="22" t="s">
        <v>170</v>
      </c>
      <c r="H258" s="22" t="s">
        <v>152</v>
      </c>
      <c r="I258" s="66">
        <v>850</v>
      </c>
    </row>
    <row r="259" spans="2:9" hidden="1" x14ac:dyDescent="0.25">
      <c r="B259" s="116" t="s">
        <v>238</v>
      </c>
      <c r="C259" s="118" t="s">
        <v>57</v>
      </c>
      <c r="D259" s="22" t="s">
        <v>627</v>
      </c>
      <c r="E259" s="22" t="s">
        <v>632</v>
      </c>
      <c r="F259" s="22"/>
      <c r="G259" s="22" t="s">
        <v>170</v>
      </c>
      <c r="H259" s="22" t="s">
        <v>152</v>
      </c>
      <c r="I259" s="66">
        <v>850</v>
      </c>
    </row>
    <row r="260" spans="2:9" hidden="1" x14ac:dyDescent="0.25">
      <c r="B260" s="116" t="s">
        <v>156</v>
      </c>
      <c r="C260" s="118" t="s">
        <v>157</v>
      </c>
      <c r="D260" s="22" t="s">
        <v>627</v>
      </c>
      <c r="E260" s="22" t="s">
        <v>633</v>
      </c>
      <c r="F260" s="22"/>
      <c r="G260" s="22" t="s">
        <v>170</v>
      </c>
      <c r="H260" s="22" t="s">
        <v>152</v>
      </c>
      <c r="I260" s="66">
        <v>850</v>
      </c>
    </row>
    <row r="261" spans="2:9" hidden="1" x14ac:dyDescent="0.25">
      <c r="B261" s="116" t="s">
        <v>156</v>
      </c>
      <c r="C261" s="118" t="s">
        <v>157</v>
      </c>
      <c r="D261" s="22" t="s">
        <v>627</v>
      </c>
      <c r="E261" s="22" t="s">
        <v>633</v>
      </c>
      <c r="F261" s="22"/>
      <c r="G261" s="22" t="s">
        <v>170</v>
      </c>
      <c r="H261" s="22" t="s">
        <v>152</v>
      </c>
      <c r="I261" s="66">
        <v>850</v>
      </c>
    </row>
    <row r="262" spans="2:9" hidden="1" x14ac:dyDescent="0.25">
      <c r="B262" s="116" t="s">
        <v>158</v>
      </c>
      <c r="C262" s="117" t="s">
        <v>60</v>
      </c>
      <c r="D262" s="22" t="s">
        <v>627</v>
      </c>
      <c r="E262" s="22" t="s">
        <v>634</v>
      </c>
      <c r="F262" s="22"/>
      <c r="G262" s="22" t="s">
        <v>170</v>
      </c>
      <c r="H262" s="22" t="s">
        <v>152</v>
      </c>
      <c r="I262" s="66">
        <v>850</v>
      </c>
    </row>
    <row r="263" spans="2:9" hidden="1" x14ac:dyDescent="0.25">
      <c r="B263" s="116" t="s">
        <v>293</v>
      </c>
      <c r="C263" s="118" t="s">
        <v>294</v>
      </c>
      <c r="D263" s="22" t="s">
        <v>627</v>
      </c>
      <c r="E263" s="22" t="s">
        <v>635</v>
      </c>
      <c r="F263" s="22"/>
      <c r="G263" s="22" t="s">
        <v>170</v>
      </c>
      <c r="H263" s="22" t="s">
        <v>152</v>
      </c>
      <c r="I263" s="66">
        <v>850</v>
      </c>
    </row>
    <row r="264" spans="2:9" hidden="1" x14ac:dyDescent="0.25">
      <c r="B264" s="116" t="s">
        <v>159</v>
      </c>
      <c r="C264" s="118" t="s">
        <v>61</v>
      </c>
      <c r="D264" s="22" t="s">
        <v>627</v>
      </c>
      <c r="E264" s="22" t="s">
        <v>636</v>
      </c>
      <c r="F264" s="22"/>
      <c r="G264" s="22" t="s">
        <v>170</v>
      </c>
      <c r="H264" s="22" t="s">
        <v>152</v>
      </c>
      <c r="I264" s="66">
        <v>850</v>
      </c>
    </row>
    <row r="265" spans="2:9" hidden="1" x14ac:dyDescent="0.25">
      <c r="B265" s="116" t="s">
        <v>160</v>
      </c>
      <c r="C265" s="118" t="s">
        <v>62</v>
      </c>
      <c r="D265" s="22" t="s">
        <v>627</v>
      </c>
      <c r="E265" s="22" t="s">
        <v>637</v>
      </c>
      <c r="F265" s="22"/>
      <c r="G265" s="22" t="s">
        <v>170</v>
      </c>
      <c r="H265" s="22" t="s">
        <v>152</v>
      </c>
      <c r="I265" s="66">
        <v>850</v>
      </c>
    </row>
    <row r="266" spans="2:9" hidden="1" x14ac:dyDescent="0.25">
      <c r="B266" s="116" t="s">
        <v>160</v>
      </c>
      <c r="C266" s="118" t="s">
        <v>62</v>
      </c>
      <c r="D266" s="22" t="s">
        <v>627</v>
      </c>
      <c r="E266" s="22" t="s">
        <v>637</v>
      </c>
      <c r="F266" s="22"/>
      <c r="G266" s="22" t="s">
        <v>170</v>
      </c>
      <c r="H266" s="22" t="s">
        <v>152</v>
      </c>
      <c r="I266" s="66">
        <v>850</v>
      </c>
    </row>
    <row r="267" spans="2:9" hidden="1" x14ac:dyDescent="0.25">
      <c r="B267" s="116" t="s">
        <v>160</v>
      </c>
      <c r="C267" s="118" t="s">
        <v>62</v>
      </c>
      <c r="D267" s="22" t="s">
        <v>627</v>
      </c>
      <c r="E267" s="22" t="s">
        <v>637</v>
      </c>
      <c r="F267" s="22"/>
      <c r="G267" s="22" t="s">
        <v>170</v>
      </c>
      <c r="H267" s="22" t="s">
        <v>152</v>
      </c>
      <c r="I267" s="66">
        <v>850</v>
      </c>
    </row>
    <row r="268" spans="2:9" hidden="1" x14ac:dyDescent="0.25">
      <c r="B268" s="116" t="s">
        <v>162</v>
      </c>
      <c r="C268" s="22" t="s">
        <v>49</v>
      </c>
      <c r="D268" s="22" t="s">
        <v>638</v>
      </c>
      <c r="E268" s="22" t="s">
        <v>639</v>
      </c>
      <c r="F268" s="22"/>
      <c r="G268" s="22" t="s">
        <v>170</v>
      </c>
      <c r="H268" s="22" t="s">
        <v>152</v>
      </c>
      <c r="I268" s="66">
        <v>958.0151370186253</v>
      </c>
    </row>
    <row r="269" spans="2:9" hidden="1" x14ac:dyDescent="0.25">
      <c r="B269" s="116" t="s">
        <v>163</v>
      </c>
      <c r="C269" s="22" t="s">
        <v>50</v>
      </c>
      <c r="D269" s="22" t="s">
        <v>638</v>
      </c>
      <c r="E269" s="22" t="s">
        <v>640</v>
      </c>
      <c r="F269" s="22"/>
      <c r="G269" s="22" t="s">
        <v>170</v>
      </c>
      <c r="H269" s="22" t="s">
        <v>152</v>
      </c>
      <c r="I269" s="66">
        <v>983.38935293401971</v>
      </c>
    </row>
    <row r="270" spans="2:9" hidden="1" x14ac:dyDescent="0.25">
      <c r="B270" s="116" t="s">
        <v>164</v>
      </c>
      <c r="C270" s="22" t="s">
        <v>51</v>
      </c>
      <c r="D270" s="22" t="s">
        <v>638</v>
      </c>
      <c r="E270" s="22" t="s">
        <v>641</v>
      </c>
      <c r="F270" s="22"/>
      <c r="G270" s="22" t="s">
        <v>170</v>
      </c>
      <c r="H270" s="22" t="s">
        <v>152</v>
      </c>
      <c r="I270" s="66">
        <v>1051.0464980865963</v>
      </c>
    </row>
    <row r="271" spans="2:9" hidden="1" x14ac:dyDescent="0.25">
      <c r="B271" s="116" t="s">
        <v>167</v>
      </c>
      <c r="C271" s="22" t="s">
        <v>52</v>
      </c>
      <c r="D271" s="22" t="s">
        <v>638</v>
      </c>
      <c r="E271" s="22" t="s">
        <v>642</v>
      </c>
      <c r="F271" s="22"/>
      <c r="G271" s="22" t="s">
        <v>170</v>
      </c>
      <c r="H271" s="22" t="s">
        <v>152</v>
      </c>
      <c r="I271" s="66">
        <v>1021.0478030081741</v>
      </c>
    </row>
    <row r="272" spans="2:9" hidden="1" x14ac:dyDescent="0.25">
      <c r="B272" s="116" t="s">
        <v>168</v>
      </c>
      <c r="C272" s="22" t="s">
        <v>54</v>
      </c>
      <c r="D272" s="22" t="s">
        <v>638</v>
      </c>
      <c r="E272" s="22" t="s">
        <v>643</v>
      </c>
      <c r="F272" s="22"/>
      <c r="G272" s="22" t="s">
        <v>170</v>
      </c>
      <c r="H272" s="22" t="s">
        <v>152</v>
      </c>
      <c r="I272" s="66">
        <v>856.27287781027769</v>
      </c>
    </row>
    <row r="273" spans="2:9" ht="14.25" hidden="1" customHeight="1" x14ac:dyDescent="0.25">
      <c r="B273" s="116" t="s">
        <v>154</v>
      </c>
      <c r="C273" s="22" t="s">
        <v>55</v>
      </c>
      <c r="D273" s="22" t="s">
        <v>638</v>
      </c>
      <c r="E273" s="22" t="s">
        <v>644</v>
      </c>
      <c r="F273" s="22"/>
      <c r="G273" s="22" t="s">
        <v>170</v>
      </c>
      <c r="H273" s="22" t="s">
        <v>152</v>
      </c>
      <c r="I273" s="66">
        <v>973.13505461340833</v>
      </c>
    </row>
    <row r="274" spans="2:9" hidden="1" x14ac:dyDescent="0.25">
      <c r="B274" s="116" t="s">
        <v>165</v>
      </c>
      <c r="C274" s="22" t="s">
        <v>56</v>
      </c>
      <c r="D274" s="22" t="s">
        <v>638</v>
      </c>
      <c r="E274" s="22" t="s">
        <v>645</v>
      </c>
      <c r="F274" s="22"/>
      <c r="G274" s="22" t="s">
        <v>170</v>
      </c>
      <c r="H274" s="22" t="s">
        <v>152</v>
      </c>
      <c r="I274" s="66">
        <v>1085.345348984401</v>
      </c>
    </row>
    <row r="275" spans="2:9" hidden="1" x14ac:dyDescent="0.25">
      <c r="B275" s="116" t="s">
        <v>166</v>
      </c>
      <c r="C275" s="22" t="s">
        <v>58</v>
      </c>
      <c r="D275" s="22" t="s">
        <v>638</v>
      </c>
      <c r="E275" s="22" t="s">
        <v>646</v>
      </c>
      <c r="F275" s="22"/>
      <c r="G275" s="22" t="s">
        <v>170</v>
      </c>
      <c r="H275" s="22" t="s">
        <v>152</v>
      </c>
      <c r="I275" s="66">
        <v>990.28142061578967</v>
      </c>
    </row>
    <row r="276" spans="2:9" x14ac:dyDescent="0.25">
      <c r="B276" s="116" t="s">
        <v>380</v>
      </c>
      <c r="C276" s="118" t="s">
        <v>383</v>
      </c>
      <c r="D276" s="22" t="s">
        <v>638</v>
      </c>
      <c r="E276" s="22" t="s">
        <v>647</v>
      </c>
      <c r="F276" s="22"/>
      <c r="G276" s="22" t="s">
        <v>170</v>
      </c>
      <c r="H276" s="22" t="s">
        <v>152</v>
      </c>
      <c r="I276" s="66">
        <v>923.94753478067855</v>
      </c>
    </row>
    <row r="277" spans="2:9" hidden="1" x14ac:dyDescent="0.25">
      <c r="B277" s="116" t="s">
        <v>158</v>
      </c>
      <c r="C277" s="22" t="s">
        <v>60</v>
      </c>
      <c r="D277" s="22" t="s">
        <v>638</v>
      </c>
      <c r="E277" s="22" t="s">
        <v>648</v>
      </c>
      <c r="F277" s="22"/>
      <c r="G277" s="22" t="s">
        <v>170</v>
      </c>
      <c r="H277" s="22" t="s">
        <v>152</v>
      </c>
      <c r="I277" s="66">
        <v>929.71635483670025</v>
      </c>
    </row>
    <row r="278" spans="2:9" hidden="1" x14ac:dyDescent="0.25">
      <c r="B278" s="116" t="s">
        <v>293</v>
      </c>
      <c r="C278" s="22" t="s">
        <v>294</v>
      </c>
      <c r="D278" s="22" t="s">
        <v>638</v>
      </c>
      <c r="E278" s="22" t="s">
        <v>649</v>
      </c>
      <c r="F278" s="22"/>
      <c r="G278" s="22" t="s">
        <v>170</v>
      </c>
      <c r="H278" s="22" t="s">
        <v>152</v>
      </c>
      <c r="I278" s="66">
        <v>851.35296258833887</v>
      </c>
    </row>
    <row r="279" spans="2:9" hidden="1" x14ac:dyDescent="0.25">
      <c r="B279" s="116" t="s">
        <v>159</v>
      </c>
      <c r="C279" s="22" t="s">
        <v>61</v>
      </c>
      <c r="D279" s="22" t="s">
        <v>638</v>
      </c>
      <c r="E279" s="22" t="s">
        <v>650</v>
      </c>
      <c r="F279" s="22"/>
      <c r="G279" s="22" t="s">
        <v>170</v>
      </c>
      <c r="H279" s="22" t="s">
        <v>152</v>
      </c>
      <c r="I279" s="66">
        <v>1010.9620176108102</v>
      </c>
    </row>
    <row r="280" spans="2:9" hidden="1" x14ac:dyDescent="0.25">
      <c r="B280" s="116" t="s">
        <v>83</v>
      </c>
      <c r="C280" s="22" t="s">
        <v>326</v>
      </c>
      <c r="D280" s="22" t="s">
        <v>638</v>
      </c>
      <c r="E280" s="22" t="s">
        <v>651</v>
      </c>
      <c r="F280" s="22"/>
      <c r="G280" s="22" t="s">
        <v>170</v>
      </c>
      <c r="H280" s="22" t="s">
        <v>152</v>
      </c>
      <c r="I280" s="66">
        <v>943.59034174999965</v>
      </c>
    </row>
    <row r="281" spans="2:9" hidden="1" x14ac:dyDescent="0.25">
      <c r="B281" s="116" t="s">
        <v>160</v>
      </c>
      <c r="C281" s="22" t="s">
        <v>62</v>
      </c>
      <c r="D281" s="22" t="s">
        <v>638</v>
      </c>
      <c r="E281" s="22" t="s">
        <v>652</v>
      </c>
      <c r="F281" s="22"/>
      <c r="G281" s="22" t="s">
        <v>170</v>
      </c>
      <c r="H281" s="22" t="s">
        <v>152</v>
      </c>
      <c r="I281" s="66">
        <v>957.90835476142138</v>
      </c>
    </row>
    <row r="282" spans="2:9" hidden="1" x14ac:dyDescent="0.25">
      <c r="B282" s="116" t="s">
        <v>322</v>
      </c>
      <c r="C282" s="118" t="s">
        <v>328</v>
      </c>
      <c r="D282" s="22" t="s">
        <v>638</v>
      </c>
      <c r="E282" s="22" t="s">
        <v>653</v>
      </c>
      <c r="F282" s="22"/>
      <c r="G282" s="22" t="s">
        <v>170</v>
      </c>
      <c r="H282" s="22" t="s">
        <v>152</v>
      </c>
      <c r="I282" s="66">
        <v>1004.6902026560742</v>
      </c>
    </row>
    <row r="283" spans="2:9" hidden="1" x14ac:dyDescent="0.25">
      <c r="B283" s="116" t="s">
        <v>83</v>
      </c>
      <c r="C283" s="117" t="s">
        <v>326</v>
      </c>
      <c r="D283" s="22" t="s">
        <v>654</v>
      </c>
      <c r="E283" s="22" t="s">
        <v>655</v>
      </c>
      <c r="F283" s="22"/>
      <c r="G283" s="22" t="s">
        <v>170</v>
      </c>
      <c r="H283" s="22" t="s">
        <v>152</v>
      </c>
      <c r="I283" s="66">
        <v>943.59034174999965</v>
      </c>
    </row>
    <row r="284" spans="2:9" hidden="1" x14ac:dyDescent="0.25">
      <c r="B284" s="116" t="s">
        <v>161</v>
      </c>
      <c r="C284" s="117" t="s">
        <v>48</v>
      </c>
      <c r="D284" s="22" t="s">
        <v>656</v>
      </c>
      <c r="E284" s="22" t="s">
        <v>657</v>
      </c>
      <c r="F284" s="22"/>
      <c r="G284" s="22" t="s">
        <v>170</v>
      </c>
      <c r="H284" s="22" t="s">
        <v>152</v>
      </c>
      <c r="I284" s="66">
        <v>680</v>
      </c>
    </row>
    <row r="285" spans="2:9" hidden="1" x14ac:dyDescent="0.25">
      <c r="B285" s="116" t="s">
        <v>162</v>
      </c>
      <c r="C285" s="117" t="s">
        <v>49</v>
      </c>
      <c r="D285" s="22" t="s">
        <v>656</v>
      </c>
      <c r="E285" s="22" t="s">
        <v>658</v>
      </c>
      <c r="F285" s="22"/>
      <c r="G285" s="22" t="s">
        <v>170</v>
      </c>
      <c r="H285" s="22" t="s">
        <v>152</v>
      </c>
      <c r="I285" s="66">
        <v>680</v>
      </c>
    </row>
    <row r="286" spans="2:9" hidden="1" x14ac:dyDescent="0.25">
      <c r="B286" s="116" t="s">
        <v>163</v>
      </c>
      <c r="C286" s="117" t="s">
        <v>50</v>
      </c>
      <c r="D286" s="22" t="s">
        <v>656</v>
      </c>
      <c r="E286" s="22" t="s">
        <v>659</v>
      </c>
      <c r="F286" s="22"/>
      <c r="G286" s="22" t="s">
        <v>170</v>
      </c>
      <c r="H286" s="22" t="s">
        <v>152</v>
      </c>
      <c r="I286" s="66">
        <v>680</v>
      </c>
    </row>
    <row r="287" spans="2:9" hidden="1" x14ac:dyDescent="0.25">
      <c r="B287" s="116" t="s">
        <v>164</v>
      </c>
      <c r="C287" s="117" t="s">
        <v>51</v>
      </c>
      <c r="D287" s="22" t="s">
        <v>656</v>
      </c>
      <c r="E287" s="22" t="s">
        <v>660</v>
      </c>
      <c r="F287" s="22"/>
      <c r="G287" s="22" t="s">
        <v>170</v>
      </c>
      <c r="H287" s="22" t="s">
        <v>152</v>
      </c>
      <c r="I287" s="66">
        <v>680</v>
      </c>
    </row>
    <row r="288" spans="2:9" hidden="1" x14ac:dyDescent="0.25">
      <c r="B288" s="116" t="s">
        <v>167</v>
      </c>
      <c r="C288" s="117" t="s">
        <v>52</v>
      </c>
      <c r="D288" s="22" t="s">
        <v>656</v>
      </c>
      <c r="E288" s="22" t="s">
        <v>661</v>
      </c>
      <c r="F288" s="22"/>
      <c r="G288" s="22" t="s">
        <v>170</v>
      </c>
      <c r="H288" s="22" t="s">
        <v>152</v>
      </c>
      <c r="I288" s="66">
        <v>680</v>
      </c>
    </row>
    <row r="289" spans="2:9" hidden="1" x14ac:dyDescent="0.25">
      <c r="B289" s="116" t="s">
        <v>153</v>
      </c>
      <c r="C289" s="117" t="s">
        <v>53</v>
      </c>
      <c r="D289" s="22" t="s">
        <v>656</v>
      </c>
      <c r="E289" s="22" t="s">
        <v>662</v>
      </c>
      <c r="F289" s="22"/>
      <c r="G289" s="22" t="s">
        <v>170</v>
      </c>
      <c r="H289" s="22" t="s">
        <v>152</v>
      </c>
      <c r="I289" s="66">
        <v>680</v>
      </c>
    </row>
    <row r="290" spans="2:9" hidden="1" x14ac:dyDescent="0.25">
      <c r="B290" s="116" t="s">
        <v>165</v>
      </c>
      <c r="C290" s="117" t="s">
        <v>56</v>
      </c>
      <c r="D290" s="22" t="s">
        <v>656</v>
      </c>
      <c r="E290" s="22" t="s">
        <v>663</v>
      </c>
      <c r="F290" s="22"/>
      <c r="G290" s="22" t="s">
        <v>170</v>
      </c>
      <c r="H290" s="22" t="s">
        <v>152</v>
      </c>
      <c r="I290" s="66">
        <v>680</v>
      </c>
    </row>
    <row r="291" spans="2:9" hidden="1" x14ac:dyDescent="0.25">
      <c r="B291" s="116" t="s">
        <v>166</v>
      </c>
      <c r="C291" s="22" t="s">
        <v>58</v>
      </c>
      <c r="D291" s="22" t="s">
        <v>656</v>
      </c>
      <c r="E291" s="22" t="s">
        <v>664</v>
      </c>
      <c r="F291" s="22"/>
      <c r="G291" s="22" t="s">
        <v>170</v>
      </c>
      <c r="H291" s="22" t="s">
        <v>152</v>
      </c>
      <c r="I291" s="66">
        <v>680</v>
      </c>
    </row>
    <row r="292" spans="2:9" hidden="1" x14ac:dyDescent="0.25">
      <c r="B292" s="116" t="s">
        <v>291</v>
      </c>
      <c r="C292" s="22" t="s">
        <v>247</v>
      </c>
      <c r="D292" s="22" t="s">
        <v>656</v>
      </c>
      <c r="E292" s="22" t="s">
        <v>665</v>
      </c>
      <c r="F292" s="22"/>
      <c r="G292" s="22" t="s">
        <v>170</v>
      </c>
      <c r="H292" s="22" t="s">
        <v>152</v>
      </c>
      <c r="I292" s="66">
        <v>680</v>
      </c>
    </row>
    <row r="293" spans="2:9" hidden="1" x14ac:dyDescent="0.25">
      <c r="B293" s="116" t="s">
        <v>293</v>
      </c>
      <c r="C293" s="22" t="s">
        <v>294</v>
      </c>
      <c r="D293" s="22" t="s">
        <v>656</v>
      </c>
      <c r="E293" s="22" t="s">
        <v>666</v>
      </c>
      <c r="F293" s="22"/>
      <c r="G293" s="22" t="s">
        <v>170</v>
      </c>
      <c r="H293" s="22" t="s">
        <v>152</v>
      </c>
      <c r="I293" s="66">
        <v>680</v>
      </c>
    </row>
    <row r="294" spans="2:9" hidden="1" x14ac:dyDescent="0.25">
      <c r="B294" s="116" t="s">
        <v>83</v>
      </c>
      <c r="C294" s="22" t="s">
        <v>326</v>
      </c>
      <c r="D294" s="22" t="s">
        <v>656</v>
      </c>
      <c r="E294" s="22" t="s">
        <v>667</v>
      </c>
      <c r="F294" s="22"/>
      <c r="G294" s="22" t="s">
        <v>170</v>
      </c>
      <c r="H294" s="22" t="s">
        <v>152</v>
      </c>
      <c r="I294" s="66">
        <v>680</v>
      </c>
    </row>
    <row r="295" spans="2:9" hidden="1" x14ac:dyDescent="0.25">
      <c r="B295" s="116" t="s">
        <v>321</v>
      </c>
      <c r="C295" s="22" t="s">
        <v>330</v>
      </c>
      <c r="D295" s="22" t="s">
        <v>656</v>
      </c>
      <c r="E295" s="22" t="s">
        <v>668</v>
      </c>
      <c r="F295" s="22"/>
      <c r="G295" s="22" t="s">
        <v>170</v>
      </c>
      <c r="H295" s="22" t="s">
        <v>152</v>
      </c>
      <c r="I295" s="66">
        <v>680</v>
      </c>
    </row>
    <row r="296" spans="2:9" hidden="1" x14ac:dyDescent="0.25">
      <c r="B296" s="116" t="s">
        <v>161</v>
      </c>
      <c r="C296" s="22" t="s">
        <v>48</v>
      </c>
      <c r="D296" s="22" t="s">
        <v>669</v>
      </c>
      <c r="E296" s="22" t="s">
        <v>670</v>
      </c>
      <c r="F296" s="22"/>
      <c r="G296" s="22" t="s">
        <v>671</v>
      </c>
      <c r="H296" s="22" t="s">
        <v>152</v>
      </c>
      <c r="I296" s="66">
        <v>894.9040281212425</v>
      </c>
    </row>
    <row r="297" spans="2:9" hidden="1" x14ac:dyDescent="0.25">
      <c r="B297" s="116" t="s">
        <v>162</v>
      </c>
      <c r="C297" s="22" t="s">
        <v>49</v>
      </c>
      <c r="D297" s="22" t="s">
        <v>669</v>
      </c>
      <c r="E297" s="22" t="s">
        <v>672</v>
      </c>
      <c r="F297" s="22"/>
      <c r="G297" s="22" t="s">
        <v>671</v>
      </c>
      <c r="H297" s="22" t="s">
        <v>152</v>
      </c>
      <c r="I297" s="66">
        <v>910.11438016769398</v>
      </c>
    </row>
    <row r="298" spans="2:9" hidden="1" x14ac:dyDescent="0.25">
      <c r="B298" s="116" t="s">
        <v>163</v>
      </c>
      <c r="C298" s="22" t="s">
        <v>50</v>
      </c>
      <c r="D298" s="22" t="s">
        <v>669</v>
      </c>
      <c r="E298" s="22" t="s">
        <v>673</v>
      </c>
      <c r="F298" s="22"/>
      <c r="G298" s="22" t="s">
        <v>671</v>
      </c>
      <c r="H298" s="22" t="s">
        <v>152</v>
      </c>
      <c r="I298" s="66">
        <v>934.21988528731868</v>
      </c>
    </row>
    <row r="299" spans="2:9" hidden="1" x14ac:dyDescent="0.25">
      <c r="B299" s="116" t="s">
        <v>164</v>
      </c>
      <c r="C299" s="22" t="s">
        <v>51</v>
      </c>
      <c r="D299" s="22" t="s">
        <v>669</v>
      </c>
      <c r="E299" s="22" t="s">
        <v>674</v>
      </c>
      <c r="F299" s="22"/>
      <c r="G299" s="22" t="s">
        <v>671</v>
      </c>
      <c r="H299" s="22" t="s">
        <v>152</v>
      </c>
      <c r="I299" s="66">
        <v>998.49417318226642</v>
      </c>
    </row>
    <row r="300" spans="2:9" hidden="1" x14ac:dyDescent="0.25">
      <c r="B300" s="116" t="s">
        <v>167</v>
      </c>
      <c r="C300" s="118" t="s">
        <v>52</v>
      </c>
      <c r="D300" s="22" t="s">
        <v>669</v>
      </c>
      <c r="E300" s="22" t="s">
        <v>675</v>
      </c>
      <c r="F300" s="22"/>
      <c r="G300" s="22" t="s">
        <v>671</v>
      </c>
      <c r="H300" s="22" t="s">
        <v>152</v>
      </c>
      <c r="I300" s="66">
        <v>969.99541285776536</v>
      </c>
    </row>
    <row r="301" spans="2:9" hidden="1" x14ac:dyDescent="0.25">
      <c r="B301" s="116" t="s">
        <v>165</v>
      </c>
      <c r="C301" s="22" t="s">
        <v>56</v>
      </c>
      <c r="D301" s="22" t="s">
        <v>669</v>
      </c>
      <c r="E301" s="22" t="s">
        <v>676</v>
      </c>
      <c r="F301" s="22"/>
      <c r="G301" s="22" t="s">
        <v>671</v>
      </c>
      <c r="H301" s="22" t="s">
        <v>152</v>
      </c>
      <c r="I301" s="66">
        <v>1031.0780815351809</v>
      </c>
    </row>
    <row r="302" spans="2:9" hidden="1" x14ac:dyDescent="0.25">
      <c r="B302" s="116" t="s">
        <v>166</v>
      </c>
      <c r="C302" s="22" t="s">
        <v>58</v>
      </c>
      <c r="D302" s="22" t="s">
        <v>669</v>
      </c>
      <c r="E302" s="22" t="s">
        <v>677</v>
      </c>
      <c r="F302" s="22"/>
      <c r="G302" s="22" t="s">
        <v>671</v>
      </c>
      <c r="H302" s="22" t="s">
        <v>152</v>
      </c>
      <c r="I302" s="66">
        <v>940.76734958500015</v>
      </c>
    </row>
    <row r="303" spans="2:9" hidden="1" x14ac:dyDescent="0.25">
      <c r="B303" s="116" t="s">
        <v>291</v>
      </c>
      <c r="C303" s="118" t="s">
        <v>247</v>
      </c>
      <c r="D303" s="22" t="s">
        <v>669</v>
      </c>
      <c r="E303" s="22" t="s">
        <v>678</v>
      </c>
      <c r="F303" s="22"/>
      <c r="G303" s="22" t="s">
        <v>671</v>
      </c>
      <c r="H303" s="22" t="s">
        <v>152</v>
      </c>
      <c r="I303" s="66">
        <v>873.85276262975174</v>
      </c>
    </row>
    <row r="304" spans="2:9" hidden="1" x14ac:dyDescent="0.25">
      <c r="B304" s="116" t="s">
        <v>83</v>
      </c>
      <c r="C304" s="22" t="s">
        <v>326</v>
      </c>
      <c r="D304" s="22" t="s">
        <v>669</v>
      </c>
      <c r="E304" s="22" t="s">
        <v>679</v>
      </c>
      <c r="F304" s="22"/>
      <c r="G304" s="22" t="s">
        <v>671</v>
      </c>
      <c r="H304" s="22" t="s">
        <v>152</v>
      </c>
      <c r="I304" s="66">
        <v>896.41082466249964</v>
      </c>
    </row>
    <row r="305" spans="2:9" hidden="1" x14ac:dyDescent="0.25">
      <c r="B305" s="116" t="s">
        <v>321</v>
      </c>
      <c r="C305" s="22" t="s">
        <v>330</v>
      </c>
      <c r="D305" s="22" t="s">
        <v>669</v>
      </c>
      <c r="E305" s="22" t="s">
        <v>680</v>
      </c>
      <c r="F305" s="22"/>
      <c r="G305" s="22" t="s">
        <v>671</v>
      </c>
      <c r="H305" s="22" t="s">
        <v>152</v>
      </c>
      <c r="I305" s="66">
        <v>865.70585661067298</v>
      </c>
    </row>
    <row r="306" spans="2:9" hidden="1" x14ac:dyDescent="0.25">
      <c r="B306" s="116" t="s">
        <v>83</v>
      </c>
      <c r="C306" s="117" t="s">
        <v>326</v>
      </c>
      <c r="D306" s="22" t="s">
        <v>681</v>
      </c>
      <c r="E306" s="22" t="s">
        <v>682</v>
      </c>
      <c r="F306" s="22"/>
      <c r="G306" s="22" t="s">
        <v>671</v>
      </c>
      <c r="H306" s="22" t="s">
        <v>152</v>
      </c>
      <c r="I306" s="66">
        <v>896.41082466249964</v>
      </c>
    </row>
    <row r="307" spans="2:9" hidden="1" x14ac:dyDescent="0.25">
      <c r="B307" s="116" t="s">
        <v>168</v>
      </c>
      <c r="C307" s="22" t="s">
        <v>54</v>
      </c>
      <c r="D307" s="22" t="s">
        <v>683</v>
      </c>
      <c r="E307" s="22" t="s">
        <v>684</v>
      </c>
      <c r="F307" s="22"/>
      <c r="G307" s="22" t="s">
        <v>170</v>
      </c>
      <c r="H307" s="22" t="s">
        <v>152</v>
      </c>
      <c r="I307" s="66">
        <v>900</v>
      </c>
    </row>
    <row r="308" spans="2:9" x14ac:dyDescent="0.25">
      <c r="B308" s="116" t="s">
        <v>380</v>
      </c>
      <c r="C308" s="22" t="s">
        <v>383</v>
      </c>
      <c r="D308" s="22" t="s">
        <v>683</v>
      </c>
      <c r="E308" s="22" t="s">
        <v>685</v>
      </c>
      <c r="F308" s="22"/>
      <c r="G308" s="22" t="s">
        <v>170</v>
      </c>
      <c r="H308" s="22" t="s">
        <v>152</v>
      </c>
      <c r="I308" s="66">
        <v>900</v>
      </c>
    </row>
    <row r="309" spans="2:9" hidden="1" x14ac:dyDescent="0.25">
      <c r="B309" s="116" t="s">
        <v>322</v>
      </c>
      <c r="C309" s="22" t="s">
        <v>328</v>
      </c>
      <c r="D309" s="22" t="s">
        <v>683</v>
      </c>
      <c r="E309" s="22" t="s">
        <v>686</v>
      </c>
      <c r="F309" s="22"/>
      <c r="G309" s="22" t="s">
        <v>170</v>
      </c>
      <c r="H309" s="22" t="s">
        <v>152</v>
      </c>
      <c r="I309" s="66">
        <v>900</v>
      </c>
    </row>
    <row r="310" spans="2:9" hidden="1" x14ac:dyDescent="0.25">
      <c r="B310" s="116" t="s">
        <v>149</v>
      </c>
      <c r="C310" s="22" t="s">
        <v>150</v>
      </c>
      <c r="D310" s="22" t="s">
        <v>687</v>
      </c>
      <c r="E310" s="22" t="s">
        <v>688</v>
      </c>
      <c r="F310" s="22"/>
      <c r="G310" s="22" t="s">
        <v>170</v>
      </c>
      <c r="H310" s="22" t="s">
        <v>152</v>
      </c>
      <c r="I310" s="66">
        <v>956</v>
      </c>
    </row>
    <row r="311" spans="2:9" hidden="1" x14ac:dyDescent="0.25">
      <c r="B311" s="116" t="s">
        <v>153</v>
      </c>
      <c r="C311" s="22" t="s">
        <v>53</v>
      </c>
      <c r="D311" s="22" t="s">
        <v>687</v>
      </c>
      <c r="E311" s="22" t="s">
        <v>689</v>
      </c>
      <c r="F311" s="22"/>
      <c r="G311" s="22" t="s">
        <v>170</v>
      </c>
      <c r="H311" s="22" t="s">
        <v>152</v>
      </c>
      <c r="I311" s="66">
        <v>956</v>
      </c>
    </row>
    <row r="312" spans="2:9" hidden="1" x14ac:dyDescent="0.25">
      <c r="B312" s="116" t="s">
        <v>238</v>
      </c>
      <c r="C312" s="22" t="s">
        <v>57</v>
      </c>
      <c r="D312" s="22" t="s">
        <v>687</v>
      </c>
      <c r="E312" s="22" t="s">
        <v>690</v>
      </c>
      <c r="F312" s="22"/>
      <c r="G312" s="22" t="s">
        <v>170</v>
      </c>
      <c r="H312" s="22" t="s">
        <v>152</v>
      </c>
      <c r="I312" s="66">
        <v>956</v>
      </c>
    </row>
    <row r="313" spans="2:9" hidden="1" x14ac:dyDescent="0.25">
      <c r="B313" s="116" t="s">
        <v>156</v>
      </c>
      <c r="C313" s="22" t="s">
        <v>157</v>
      </c>
      <c r="D313" s="22" t="s">
        <v>687</v>
      </c>
      <c r="E313" s="22" t="s">
        <v>691</v>
      </c>
      <c r="F313" s="22"/>
      <c r="G313" s="22" t="s">
        <v>170</v>
      </c>
      <c r="H313" s="22" t="s">
        <v>152</v>
      </c>
      <c r="I313" s="66">
        <v>956</v>
      </c>
    </row>
    <row r="314" spans="2:9" hidden="1" x14ac:dyDescent="0.25">
      <c r="B314" s="116" t="s">
        <v>156</v>
      </c>
      <c r="C314" s="22" t="s">
        <v>157</v>
      </c>
      <c r="D314" s="22" t="s">
        <v>687</v>
      </c>
      <c r="E314" s="22" t="s">
        <v>691</v>
      </c>
      <c r="F314" s="22"/>
      <c r="G314" s="22" t="s">
        <v>170</v>
      </c>
      <c r="H314" s="22" t="s">
        <v>152</v>
      </c>
      <c r="I314" s="66">
        <v>956</v>
      </c>
    </row>
    <row r="315" spans="2:9" hidden="1" x14ac:dyDescent="0.25">
      <c r="B315" s="116" t="s">
        <v>158</v>
      </c>
      <c r="C315" s="22" t="s">
        <v>60</v>
      </c>
      <c r="D315" s="22" t="s">
        <v>687</v>
      </c>
      <c r="E315" s="22" t="s">
        <v>692</v>
      </c>
      <c r="F315" s="22"/>
      <c r="G315" s="22" t="s">
        <v>170</v>
      </c>
      <c r="H315" s="22" t="s">
        <v>152</v>
      </c>
      <c r="I315" s="66">
        <v>956</v>
      </c>
    </row>
    <row r="316" spans="2:9" hidden="1" x14ac:dyDescent="0.25">
      <c r="B316" s="116" t="s">
        <v>293</v>
      </c>
      <c r="C316" s="22" t="s">
        <v>294</v>
      </c>
      <c r="D316" s="22" t="s">
        <v>687</v>
      </c>
      <c r="E316" s="22" t="s">
        <v>693</v>
      </c>
      <c r="F316" s="22"/>
      <c r="G316" s="22" t="s">
        <v>170</v>
      </c>
      <c r="H316" s="22" t="s">
        <v>152</v>
      </c>
      <c r="I316" s="66">
        <v>956</v>
      </c>
    </row>
    <row r="317" spans="2:9" hidden="1" x14ac:dyDescent="0.25">
      <c r="B317" s="116" t="s">
        <v>160</v>
      </c>
      <c r="C317" s="22" t="s">
        <v>62</v>
      </c>
      <c r="D317" s="22" t="s">
        <v>687</v>
      </c>
      <c r="E317" s="22" t="s">
        <v>694</v>
      </c>
      <c r="F317" s="22"/>
      <c r="G317" s="22" t="s">
        <v>170</v>
      </c>
      <c r="H317" s="22" t="s">
        <v>152</v>
      </c>
      <c r="I317" s="66">
        <v>956</v>
      </c>
    </row>
    <row r="318" spans="2:9" hidden="1" x14ac:dyDescent="0.25">
      <c r="B318" s="116" t="s">
        <v>160</v>
      </c>
      <c r="C318" s="118" t="s">
        <v>62</v>
      </c>
      <c r="D318" s="22" t="s">
        <v>687</v>
      </c>
      <c r="E318" s="22" t="s">
        <v>694</v>
      </c>
      <c r="F318" s="22"/>
      <c r="G318" s="22" t="s">
        <v>170</v>
      </c>
      <c r="H318" s="22" t="s">
        <v>152</v>
      </c>
      <c r="I318" s="66">
        <v>956</v>
      </c>
    </row>
    <row r="319" spans="2:9" hidden="1" x14ac:dyDescent="0.25">
      <c r="B319" s="116" t="s">
        <v>168</v>
      </c>
      <c r="C319" s="22" t="s">
        <v>54</v>
      </c>
      <c r="D319" s="22" t="s">
        <v>687</v>
      </c>
      <c r="E319" s="22" t="s">
        <v>695</v>
      </c>
      <c r="F319" s="22"/>
      <c r="G319" s="22" t="s">
        <v>170</v>
      </c>
      <c r="H319" s="22" t="s">
        <v>152</v>
      </c>
      <c r="I319" s="66">
        <v>960</v>
      </c>
    </row>
    <row r="320" spans="2:9" x14ac:dyDescent="0.25">
      <c r="B320" s="116" t="s">
        <v>380</v>
      </c>
      <c r="C320" s="22" t="s">
        <v>383</v>
      </c>
      <c r="D320" s="22" t="s">
        <v>687</v>
      </c>
      <c r="E320" s="22" t="s">
        <v>696</v>
      </c>
      <c r="F320" s="22"/>
      <c r="G320" s="22" t="s">
        <v>170</v>
      </c>
      <c r="H320" s="22" t="s">
        <v>152</v>
      </c>
      <c r="I320" s="66">
        <v>960</v>
      </c>
    </row>
    <row r="321" spans="2:9" hidden="1" x14ac:dyDescent="0.25">
      <c r="B321" s="116" t="s">
        <v>322</v>
      </c>
      <c r="C321" s="22" t="s">
        <v>328</v>
      </c>
      <c r="D321" s="22" t="s">
        <v>687</v>
      </c>
      <c r="E321" s="22" t="s">
        <v>697</v>
      </c>
      <c r="F321" s="22"/>
      <c r="G321" s="22" t="s">
        <v>170</v>
      </c>
      <c r="H321" s="22" t="s">
        <v>152</v>
      </c>
      <c r="I321" s="66">
        <v>960</v>
      </c>
    </row>
    <row r="322" spans="2:9" hidden="1" x14ac:dyDescent="0.25">
      <c r="B322" s="116" t="s">
        <v>381</v>
      </c>
      <c r="C322" s="118" t="s">
        <v>382</v>
      </c>
      <c r="D322" s="22" t="s">
        <v>687</v>
      </c>
      <c r="E322" s="22" t="s">
        <v>698</v>
      </c>
      <c r="F322" s="22"/>
      <c r="G322" s="22" t="s">
        <v>170</v>
      </c>
      <c r="H322" s="22" t="s">
        <v>152</v>
      </c>
      <c r="I322" s="66">
        <v>928</v>
      </c>
    </row>
    <row r="323" spans="2:9" hidden="1" x14ac:dyDescent="0.25">
      <c r="B323" s="116" t="s">
        <v>161</v>
      </c>
      <c r="C323" s="22" t="s">
        <v>48</v>
      </c>
      <c r="D323" s="22" t="s">
        <v>687</v>
      </c>
      <c r="E323" s="22" t="s">
        <v>699</v>
      </c>
      <c r="F323" s="22"/>
      <c r="G323" s="22" t="s">
        <v>170</v>
      </c>
      <c r="H323" s="22" t="s">
        <v>152</v>
      </c>
      <c r="I323" s="66">
        <v>960</v>
      </c>
    </row>
    <row r="324" spans="2:9" hidden="1" x14ac:dyDescent="0.25">
      <c r="B324" s="116" t="s">
        <v>162</v>
      </c>
      <c r="C324" s="22" t="s">
        <v>49</v>
      </c>
      <c r="D324" s="22" t="s">
        <v>687</v>
      </c>
      <c r="E324" s="22" t="s">
        <v>700</v>
      </c>
      <c r="F324" s="22"/>
      <c r="G324" s="22" t="s">
        <v>170</v>
      </c>
      <c r="H324" s="22" t="s">
        <v>152</v>
      </c>
      <c r="I324" s="66">
        <v>960</v>
      </c>
    </row>
    <row r="325" spans="2:9" hidden="1" x14ac:dyDescent="0.25">
      <c r="B325" s="116" t="s">
        <v>163</v>
      </c>
      <c r="C325" s="117" t="s">
        <v>50</v>
      </c>
      <c r="D325" s="22" t="s">
        <v>687</v>
      </c>
      <c r="E325" s="22" t="s">
        <v>701</v>
      </c>
      <c r="F325" s="22"/>
      <c r="G325" s="22" t="s">
        <v>170</v>
      </c>
      <c r="H325" s="22" t="s">
        <v>152</v>
      </c>
      <c r="I325" s="66">
        <v>960</v>
      </c>
    </row>
    <row r="326" spans="2:9" hidden="1" x14ac:dyDescent="0.25">
      <c r="B326" s="116" t="s">
        <v>167</v>
      </c>
      <c r="C326" s="22" t="s">
        <v>52</v>
      </c>
      <c r="D326" s="22" t="s">
        <v>687</v>
      </c>
      <c r="E326" s="22" t="s">
        <v>702</v>
      </c>
      <c r="F326" s="22"/>
      <c r="G326" s="22" t="s">
        <v>170</v>
      </c>
      <c r="H326" s="22" t="s">
        <v>152</v>
      </c>
      <c r="I326" s="66">
        <v>960</v>
      </c>
    </row>
    <row r="327" spans="2:9" hidden="1" x14ac:dyDescent="0.25">
      <c r="B327" s="116" t="s">
        <v>165</v>
      </c>
      <c r="C327" s="22" t="s">
        <v>56</v>
      </c>
      <c r="D327" s="22" t="s">
        <v>687</v>
      </c>
      <c r="E327" s="22" t="s">
        <v>703</v>
      </c>
      <c r="F327" s="22"/>
      <c r="G327" s="22" t="s">
        <v>170</v>
      </c>
      <c r="H327" s="22" t="s">
        <v>152</v>
      </c>
      <c r="I327" s="66">
        <v>960</v>
      </c>
    </row>
    <row r="328" spans="2:9" hidden="1" x14ac:dyDescent="0.25">
      <c r="B328" s="116" t="s">
        <v>166</v>
      </c>
      <c r="C328" s="22" t="s">
        <v>58</v>
      </c>
      <c r="D328" s="22" t="s">
        <v>687</v>
      </c>
      <c r="E328" s="22" t="s">
        <v>704</v>
      </c>
      <c r="F328" s="22"/>
      <c r="G328" s="22" t="s">
        <v>170</v>
      </c>
      <c r="H328" s="22" t="s">
        <v>152</v>
      </c>
      <c r="I328" s="66">
        <v>960</v>
      </c>
    </row>
    <row r="329" spans="2:9" hidden="1" x14ac:dyDescent="0.25">
      <c r="B329" s="116" t="s">
        <v>291</v>
      </c>
      <c r="C329" s="22" t="s">
        <v>247</v>
      </c>
      <c r="D329" s="22" t="s">
        <v>687</v>
      </c>
      <c r="E329" s="22" t="s">
        <v>705</v>
      </c>
      <c r="F329" s="22"/>
      <c r="G329" s="22" t="s">
        <v>170</v>
      </c>
      <c r="H329" s="22" t="s">
        <v>152</v>
      </c>
      <c r="I329" s="66">
        <v>960</v>
      </c>
    </row>
    <row r="330" spans="2:9" hidden="1" x14ac:dyDescent="0.25">
      <c r="B330" s="116" t="s">
        <v>83</v>
      </c>
      <c r="C330" s="22" t="s">
        <v>326</v>
      </c>
      <c r="D330" s="22" t="s">
        <v>687</v>
      </c>
      <c r="E330" s="22" t="s">
        <v>706</v>
      </c>
      <c r="F330" s="22"/>
      <c r="G330" s="22" t="s">
        <v>170</v>
      </c>
      <c r="H330" s="22" t="s">
        <v>152</v>
      </c>
      <c r="I330" s="66">
        <v>960</v>
      </c>
    </row>
    <row r="331" spans="2:9" hidden="1" x14ac:dyDescent="0.25">
      <c r="B331" s="116" t="s">
        <v>321</v>
      </c>
      <c r="C331" s="22" t="s">
        <v>330</v>
      </c>
      <c r="D331" s="22" t="s">
        <v>687</v>
      </c>
      <c r="E331" s="22" t="s">
        <v>707</v>
      </c>
      <c r="F331" s="22"/>
      <c r="G331" s="22" t="s">
        <v>170</v>
      </c>
      <c r="H331" s="22" t="s">
        <v>152</v>
      </c>
      <c r="I331" s="66">
        <v>960</v>
      </c>
    </row>
    <row r="332" spans="2:9" hidden="1" x14ac:dyDescent="0.25">
      <c r="B332" s="116" t="s">
        <v>161</v>
      </c>
      <c r="C332" s="22" t="s">
        <v>48</v>
      </c>
      <c r="D332" s="22" t="s">
        <v>708</v>
      </c>
      <c r="E332" s="22" t="s">
        <v>709</v>
      </c>
      <c r="F332" s="22"/>
      <c r="G332" s="22" t="s">
        <v>170</v>
      </c>
      <c r="H332" s="22" t="s">
        <v>152</v>
      </c>
      <c r="I332" s="66">
        <v>625</v>
      </c>
    </row>
    <row r="333" spans="2:9" hidden="1" x14ac:dyDescent="0.25">
      <c r="B333" s="116" t="s">
        <v>162</v>
      </c>
      <c r="C333" s="22" t="s">
        <v>49</v>
      </c>
      <c r="D333" s="22" t="s">
        <v>708</v>
      </c>
      <c r="E333" s="22" t="s">
        <v>710</v>
      </c>
      <c r="F333" s="22"/>
      <c r="G333" s="22" t="s">
        <v>170</v>
      </c>
      <c r="H333" s="22" t="s">
        <v>152</v>
      </c>
      <c r="I333" s="66">
        <v>625</v>
      </c>
    </row>
    <row r="334" spans="2:9" hidden="1" x14ac:dyDescent="0.25">
      <c r="B334" s="116" t="s">
        <v>321</v>
      </c>
      <c r="C334" s="22" t="s">
        <v>330</v>
      </c>
      <c r="D334" s="22" t="s">
        <v>708</v>
      </c>
      <c r="E334" s="22" t="s">
        <v>711</v>
      </c>
      <c r="F334" s="22"/>
      <c r="G334" s="22" t="s">
        <v>170</v>
      </c>
      <c r="H334" s="22" t="s">
        <v>152</v>
      </c>
      <c r="I334" s="66">
        <v>625</v>
      </c>
    </row>
    <row r="335" spans="2:9" hidden="1" x14ac:dyDescent="0.25">
      <c r="B335" s="116" t="s">
        <v>161</v>
      </c>
      <c r="C335" s="22" t="s">
        <v>48</v>
      </c>
      <c r="D335" s="22" t="s">
        <v>712</v>
      </c>
      <c r="E335" s="22" t="s">
        <v>713</v>
      </c>
      <c r="F335" s="22"/>
      <c r="G335" s="22" t="s">
        <v>170</v>
      </c>
      <c r="H335" s="22" t="s">
        <v>152</v>
      </c>
      <c r="I335" s="66">
        <v>700</v>
      </c>
    </row>
    <row r="336" spans="2:9" hidden="1" x14ac:dyDescent="0.25">
      <c r="B336" s="116" t="s">
        <v>162</v>
      </c>
      <c r="C336" s="22" t="s">
        <v>49</v>
      </c>
      <c r="D336" s="22" t="s">
        <v>712</v>
      </c>
      <c r="E336" s="22" t="s">
        <v>714</v>
      </c>
      <c r="F336" s="22"/>
      <c r="G336" s="22" t="s">
        <v>170</v>
      </c>
      <c r="H336" s="22" t="s">
        <v>152</v>
      </c>
      <c r="I336" s="66">
        <v>700</v>
      </c>
    </row>
    <row r="337" spans="2:9" hidden="1" x14ac:dyDescent="0.25">
      <c r="B337" s="116" t="s">
        <v>164</v>
      </c>
      <c r="C337" s="118" t="s">
        <v>51</v>
      </c>
      <c r="D337" s="22" t="s">
        <v>712</v>
      </c>
      <c r="E337" s="22" t="s">
        <v>715</v>
      </c>
      <c r="F337" s="22"/>
      <c r="G337" s="22" t="s">
        <v>170</v>
      </c>
      <c r="H337" s="22" t="s">
        <v>152</v>
      </c>
      <c r="I337" s="66">
        <v>700</v>
      </c>
    </row>
    <row r="338" spans="2:9" hidden="1" x14ac:dyDescent="0.25">
      <c r="B338" s="116" t="s">
        <v>167</v>
      </c>
      <c r="C338" s="22" t="s">
        <v>52</v>
      </c>
      <c r="D338" s="22" t="s">
        <v>712</v>
      </c>
      <c r="E338" s="22" t="s">
        <v>716</v>
      </c>
      <c r="F338" s="22"/>
      <c r="G338" s="22" t="s">
        <v>170</v>
      </c>
      <c r="H338" s="22" t="s">
        <v>152</v>
      </c>
      <c r="I338" s="66">
        <v>700</v>
      </c>
    </row>
    <row r="339" spans="2:9" hidden="1" x14ac:dyDescent="0.25">
      <c r="B339" s="116" t="s">
        <v>154</v>
      </c>
      <c r="C339" s="118" t="s">
        <v>55</v>
      </c>
      <c r="D339" s="22" t="s">
        <v>712</v>
      </c>
      <c r="E339" s="22" t="s">
        <v>717</v>
      </c>
      <c r="F339" s="22"/>
      <c r="G339" s="22" t="s">
        <v>170</v>
      </c>
      <c r="H339" s="22" t="s">
        <v>152</v>
      </c>
      <c r="I339" s="66">
        <v>700</v>
      </c>
    </row>
    <row r="340" spans="2:9" hidden="1" x14ac:dyDescent="0.25">
      <c r="B340" s="116" t="s">
        <v>165</v>
      </c>
      <c r="C340" s="117" t="s">
        <v>56</v>
      </c>
      <c r="D340" s="22" t="s">
        <v>712</v>
      </c>
      <c r="E340" s="22" t="s">
        <v>718</v>
      </c>
      <c r="F340" s="22"/>
      <c r="G340" s="22" t="s">
        <v>170</v>
      </c>
      <c r="H340" s="22" t="s">
        <v>152</v>
      </c>
      <c r="I340" s="66">
        <v>700</v>
      </c>
    </row>
    <row r="341" spans="2:9" hidden="1" x14ac:dyDescent="0.25">
      <c r="B341" s="116" t="s">
        <v>166</v>
      </c>
      <c r="C341" s="117" t="s">
        <v>58</v>
      </c>
      <c r="D341" s="22" t="s">
        <v>712</v>
      </c>
      <c r="E341" s="22" t="s">
        <v>719</v>
      </c>
      <c r="F341" s="22"/>
      <c r="G341" s="22" t="s">
        <v>170</v>
      </c>
      <c r="H341" s="22" t="s">
        <v>152</v>
      </c>
      <c r="I341" s="66">
        <v>700</v>
      </c>
    </row>
    <row r="342" spans="2:9" hidden="1" x14ac:dyDescent="0.25">
      <c r="B342" s="116" t="s">
        <v>291</v>
      </c>
      <c r="C342" s="117" t="s">
        <v>247</v>
      </c>
      <c r="D342" s="22" t="s">
        <v>712</v>
      </c>
      <c r="E342" s="22" t="s">
        <v>720</v>
      </c>
      <c r="F342" s="22"/>
      <c r="G342" s="22" t="s">
        <v>170</v>
      </c>
      <c r="H342" s="22" t="s">
        <v>152</v>
      </c>
      <c r="I342" s="66">
        <v>700</v>
      </c>
    </row>
    <row r="343" spans="2:9" hidden="1" x14ac:dyDescent="0.25">
      <c r="B343" s="116" t="s">
        <v>293</v>
      </c>
      <c r="C343" s="117" t="s">
        <v>294</v>
      </c>
      <c r="D343" s="22" t="s">
        <v>712</v>
      </c>
      <c r="E343" s="22" t="s">
        <v>721</v>
      </c>
      <c r="F343" s="22"/>
      <c r="G343" s="22" t="s">
        <v>170</v>
      </c>
      <c r="H343" s="22" t="s">
        <v>152</v>
      </c>
      <c r="I343" s="66">
        <v>700</v>
      </c>
    </row>
    <row r="344" spans="2:9" hidden="1" x14ac:dyDescent="0.25">
      <c r="B344" s="116" t="s">
        <v>83</v>
      </c>
      <c r="C344" s="117" t="s">
        <v>326</v>
      </c>
      <c r="D344" s="22" t="s">
        <v>712</v>
      </c>
      <c r="E344" s="22" t="s">
        <v>722</v>
      </c>
      <c r="F344" s="22"/>
      <c r="G344" s="22" t="s">
        <v>170</v>
      </c>
      <c r="H344" s="22" t="s">
        <v>152</v>
      </c>
      <c r="I344" s="66">
        <v>700</v>
      </c>
    </row>
    <row r="345" spans="2:9" ht="14.25" hidden="1" customHeight="1" x14ac:dyDescent="0.25">
      <c r="B345" s="116" t="s">
        <v>321</v>
      </c>
      <c r="C345" s="117" t="s">
        <v>330</v>
      </c>
      <c r="D345" s="22" t="s">
        <v>712</v>
      </c>
      <c r="E345" s="22" t="s">
        <v>723</v>
      </c>
      <c r="F345" s="22"/>
      <c r="G345" s="22" t="s">
        <v>170</v>
      </c>
      <c r="H345" s="22" t="s">
        <v>152</v>
      </c>
      <c r="I345" s="66">
        <v>700</v>
      </c>
    </row>
    <row r="346" spans="2:9" hidden="1" x14ac:dyDescent="0.25">
      <c r="B346" s="116" t="s">
        <v>149</v>
      </c>
      <c r="C346" s="117" t="s">
        <v>150</v>
      </c>
      <c r="D346" s="22" t="s">
        <v>724</v>
      </c>
      <c r="E346" s="22" t="s">
        <v>725</v>
      </c>
      <c r="F346" s="22"/>
      <c r="G346" s="22" t="s">
        <v>459</v>
      </c>
      <c r="H346" s="22" t="s">
        <v>152</v>
      </c>
      <c r="I346" s="66">
        <v>737.63</v>
      </c>
    </row>
    <row r="347" spans="2:9" hidden="1" x14ac:dyDescent="0.25">
      <c r="B347" s="116" t="s">
        <v>153</v>
      </c>
      <c r="C347" s="117" t="s">
        <v>53</v>
      </c>
      <c r="D347" s="22" t="s">
        <v>724</v>
      </c>
      <c r="E347" s="22" t="s">
        <v>726</v>
      </c>
      <c r="F347" s="22"/>
      <c r="G347" s="22" t="s">
        <v>459</v>
      </c>
      <c r="H347" s="22" t="s">
        <v>152</v>
      </c>
      <c r="I347" s="66">
        <v>737.63</v>
      </c>
    </row>
    <row r="348" spans="2:9" hidden="1" x14ac:dyDescent="0.25">
      <c r="B348" s="116" t="s">
        <v>154</v>
      </c>
      <c r="C348" s="117" t="s">
        <v>55</v>
      </c>
      <c r="D348" s="22" t="s">
        <v>724</v>
      </c>
      <c r="E348" s="22" t="s">
        <v>727</v>
      </c>
      <c r="F348" s="22"/>
      <c r="G348" s="22" t="s">
        <v>459</v>
      </c>
      <c r="H348" s="22" t="s">
        <v>152</v>
      </c>
      <c r="I348" s="66">
        <v>737.63</v>
      </c>
    </row>
    <row r="349" spans="2:9" hidden="1" x14ac:dyDescent="0.25">
      <c r="B349" s="116" t="s">
        <v>238</v>
      </c>
      <c r="C349" s="117" t="s">
        <v>57</v>
      </c>
      <c r="D349" s="22" t="s">
        <v>724</v>
      </c>
      <c r="E349" s="22" t="s">
        <v>728</v>
      </c>
      <c r="F349" s="22"/>
      <c r="G349" s="22" t="s">
        <v>459</v>
      </c>
      <c r="H349" s="22" t="s">
        <v>152</v>
      </c>
      <c r="I349" s="66">
        <v>737.63</v>
      </c>
    </row>
    <row r="350" spans="2:9" hidden="1" x14ac:dyDescent="0.25">
      <c r="B350" s="116" t="s">
        <v>156</v>
      </c>
      <c r="C350" s="117" t="s">
        <v>157</v>
      </c>
      <c r="D350" s="22" t="s">
        <v>724</v>
      </c>
      <c r="E350" s="22" t="s">
        <v>729</v>
      </c>
      <c r="F350" s="22"/>
      <c r="G350" s="22" t="s">
        <v>459</v>
      </c>
      <c r="H350" s="22" t="s">
        <v>152</v>
      </c>
      <c r="I350" s="66">
        <v>737.63</v>
      </c>
    </row>
    <row r="351" spans="2:9" hidden="1" x14ac:dyDescent="0.25">
      <c r="B351" s="116" t="s">
        <v>156</v>
      </c>
      <c r="C351" s="117" t="s">
        <v>157</v>
      </c>
      <c r="D351" s="22" t="s">
        <v>724</v>
      </c>
      <c r="E351" s="22" t="s">
        <v>729</v>
      </c>
      <c r="F351" s="22"/>
      <c r="G351" s="22" t="s">
        <v>459</v>
      </c>
      <c r="H351" s="22" t="s">
        <v>152</v>
      </c>
      <c r="I351" s="66">
        <v>737.63</v>
      </c>
    </row>
    <row r="352" spans="2:9" hidden="1" x14ac:dyDescent="0.25">
      <c r="B352" s="116" t="s">
        <v>158</v>
      </c>
      <c r="C352" s="117" t="s">
        <v>60</v>
      </c>
      <c r="D352" s="22" t="s">
        <v>724</v>
      </c>
      <c r="E352" s="22" t="s">
        <v>730</v>
      </c>
      <c r="F352" s="22"/>
      <c r="G352" s="22" t="s">
        <v>459</v>
      </c>
      <c r="H352" s="22" t="s">
        <v>152</v>
      </c>
      <c r="I352" s="66">
        <v>737.63</v>
      </c>
    </row>
    <row r="353" spans="2:9" hidden="1" x14ac:dyDescent="0.25">
      <c r="B353" s="116" t="s">
        <v>293</v>
      </c>
      <c r="C353" s="117" t="s">
        <v>294</v>
      </c>
      <c r="D353" s="22" t="s">
        <v>724</v>
      </c>
      <c r="E353" s="22" t="s">
        <v>731</v>
      </c>
      <c r="F353" s="22"/>
      <c r="G353" s="22" t="s">
        <v>459</v>
      </c>
      <c r="H353" s="22" t="s">
        <v>152</v>
      </c>
      <c r="I353" s="66">
        <v>737.63</v>
      </c>
    </row>
    <row r="354" spans="2:9" hidden="1" x14ac:dyDescent="0.25">
      <c r="B354" s="116" t="s">
        <v>159</v>
      </c>
      <c r="C354" s="117" t="s">
        <v>61</v>
      </c>
      <c r="D354" s="22" t="s">
        <v>724</v>
      </c>
      <c r="E354" s="22" t="s">
        <v>732</v>
      </c>
      <c r="F354" s="22"/>
      <c r="G354" s="22" t="s">
        <v>459</v>
      </c>
      <c r="H354" s="22" t="s">
        <v>152</v>
      </c>
      <c r="I354" s="66">
        <v>737.63</v>
      </c>
    </row>
    <row r="355" spans="2:9" hidden="1" x14ac:dyDescent="0.25">
      <c r="B355" s="116" t="s">
        <v>160</v>
      </c>
      <c r="C355" s="117" t="s">
        <v>62</v>
      </c>
      <c r="D355" s="22" t="s">
        <v>724</v>
      </c>
      <c r="E355" s="22" t="s">
        <v>733</v>
      </c>
      <c r="F355" s="22"/>
      <c r="G355" s="22" t="s">
        <v>459</v>
      </c>
      <c r="H355" s="22" t="s">
        <v>152</v>
      </c>
      <c r="I355" s="66">
        <v>737.63</v>
      </c>
    </row>
    <row r="356" spans="2:9" ht="14.25" hidden="1" customHeight="1" x14ac:dyDescent="0.25">
      <c r="B356" s="116" t="s">
        <v>160</v>
      </c>
      <c r="C356" s="117" t="s">
        <v>62</v>
      </c>
      <c r="D356" s="22" t="s">
        <v>724</v>
      </c>
      <c r="E356" s="22" t="s">
        <v>733</v>
      </c>
      <c r="F356" s="22"/>
      <c r="G356" s="22" t="s">
        <v>459</v>
      </c>
      <c r="H356" s="22" t="s">
        <v>152</v>
      </c>
      <c r="I356" s="66">
        <v>737.63</v>
      </c>
    </row>
    <row r="357" spans="2:9" hidden="1" x14ac:dyDescent="0.25">
      <c r="B357" s="116" t="s">
        <v>160</v>
      </c>
      <c r="C357" s="117" t="s">
        <v>62</v>
      </c>
      <c r="D357" s="22" t="s">
        <v>724</v>
      </c>
      <c r="E357" s="22" t="s">
        <v>733</v>
      </c>
      <c r="F357" s="22"/>
      <c r="G357" s="22" t="s">
        <v>459</v>
      </c>
      <c r="H357" s="22" t="s">
        <v>152</v>
      </c>
      <c r="I357" s="66">
        <v>737.63</v>
      </c>
    </row>
    <row r="358" spans="2:9" hidden="1" x14ac:dyDescent="0.25">
      <c r="B358" s="116" t="s">
        <v>149</v>
      </c>
      <c r="C358" s="118" t="s">
        <v>150</v>
      </c>
      <c r="D358" s="22" t="s">
        <v>734</v>
      </c>
      <c r="E358" s="22" t="s">
        <v>735</v>
      </c>
      <c r="F358" s="22"/>
      <c r="G358" s="22" t="s">
        <v>170</v>
      </c>
      <c r="H358" s="22" t="s">
        <v>152</v>
      </c>
      <c r="I358" s="66">
        <v>1060</v>
      </c>
    </row>
    <row r="359" spans="2:9" hidden="1" x14ac:dyDescent="0.25">
      <c r="B359" s="116" t="s">
        <v>153</v>
      </c>
      <c r="C359" s="22" t="s">
        <v>53</v>
      </c>
      <c r="D359" s="22" t="s">
        <v>734</v>
      </c>
      <c r="E359" s="22" t="s">
        <v>736</v>
      </c>
      <c r="F359" s="22"/>
      <c r="G359" s="22" t="s">
        <v>170</v>
      </c>
      <c r="H359" s="22" t="s">
        <v>152</v>
      </c>
      <c r="I359" s="66">
        <v>1060</v>
      </c>
    </row>
    <row r="360" spans="2:9" hidden="1" x14ac:dyDescent="0.25">
      <c r="B360" s="116" t="s">
        <v>154</v>
      </c>
      <c r="C360" s="22" t="s">
        <v>55</v>
      </c>
      <c r="D360" s="22" t="s">
        <v>734</v>
      </c>
      <c r="E360" s="22" t="s">
        <v>737</v>
      </c>
      <c r="F360" s="22"/>
      <c r="G360" s="22" t="s">
        <v>170</v>
      </c>
      <c r="H360" s="22" t="s">
        <v>152</v>
      </c>
      <c r="I360" s="66">
        <v>1060</v>
      </c>
    </row>
    <row r="361" spans="2:9" hidden="1" x14ac:dyDescent="0.25">
      <c r="B361" s="116" t="s">
        <v>238</v>
      </c>
      <c r="C361" s="22" t="s">
        <v>57</v>
      </c>
      <c r="D361" s="22" t="s">
        <v>734</v>
      </c>
      <c r="E361" s="22" t="s">
        <v>738</v>
      </c>
      <c r="F361" s="22"/>
      <c r="G361" s="22" t="s">
        <v>170</v>
      </c>
      <c r="H361" s="22" t="s">
        <v>152</v>
      </c>
      <c r="I361" s="66">
        <v>1060</v>
      </c>
    </row>
    <row r="362" spans="2:9" hidden="1" x14ac:dyDescent="0.25">
      <c r="B362" s="116" t="s">
        <v>156</v>
      </c>
      <c r="C362" s="22" t="s">
        <v>157</v>
      </c>
      <c r="D362" s="22" t="s">
        <v>734</v>
      </c>
      <c r="E362" s="22" t="s">
        <v>739</v>
      </c>
      <c r="F362" s="22"/>
      <c r="G362" s="22" t="s">
        <v>170</v>
      </c>
      <c r="H362" s="22" t="s">
        <v>152</v>
      </c>
      <c r="I362" s="66">
        <v>1060</v>
      </c>
    </row>
    <row r="363" spans="2:9" hidden="1" x14ac:dyDescent="0.25">
      <c r="B363" s="116" t="s">
        <v>156</v>
      </c>
      <c r="C363" s="22" t="s">
        <v>157</v>
      </c>
      <c r="D363" s="22" t="s">
        <v>734</v>
      </c>
      <c r="E363" s="22" t="s">
        <v>739</v>
      </c>
      <c r="F363" s="22"/>
      <c r="G363" s="22" t="s">
        <v>170</v>
      </c>
      <c r="H363" s="22" t="s">
        <v>152</v>
      </c>
      <c r="I363" s="66">
        <v>1060</v>
      </c>
    </row>
    <row r="364" spans="2:9" hidden="1" x14ac:dyDescent="0.25">
      <c r="B364" s="116" t="s">
        <v>158</v>
      </c>
      <c r="C364" s="22" t="s">
        <v>60</v>
      </c>
      <c r="D364" s="22" t="s">
        <v>734</v>
      </c>
      <c r="E364" s="22" t="s">
        <v>740</v>
      </c>
      <c r="F364" s="22"/>
      <c r="G364" s="22" t="s">
        <v>170</v>
      </c>
      <c r="H364" s="22" t="s">
        <v>152</v>
      </c>
      <c r="I364" s="66">
        <v>1060</v>
      </c>
    </row>
    <row r="365" spans="2:9" hidden="1" x14ac:dyDescent="0.25">
      <c r="B365" s="116" t="s">
        <v>293</v>
      </c>
      <c r="C365" s="22" t="s">
        <v>294</v>
      </c>
      <c r="D365" s="22" t="s">
        <v>734</v>
      </c>
      <c r="E365" s="22" t="s">
        <v>741</v>
      </c>
      <c r="F365" s="22"/>
      <c r="G365" s="22" t="s">
        <v>170</v>
      </c>
      <c r="H365" s="22" t="s">
        <v>152</v>
      </c>
      <c r="I365" s="66">
        <v>1060</v>
      </c>
    </row>
    <row r="366" spans="2:9" hidden="1" x14ac:dyDescent="0.25">
      <c r="B366" s="116" t="s">
        <v>159</v>
      </c>
      <c r="C366" s="22" t="s">
        <v>61</v>
      </c>
      <c r="D366" s="22" t="s">
        <v>734</v>
      </c>
      <c r="E366" s="22" t="s">
        <v>742</v>
      </c>
      <c r="F366" s="22"/>
      <c r="G366" s="22" t="s">
        <v>170</v>
      </c>
      <c r="H366" s="22" t="s">
        <v>152</v>
      </c>
      <c r="I366" s="66">
        <v>1060</v>
      </c>
    </row>
    <row r="367" spans="2:9" hidden="1" x14ac:dyDescent="0.25">
      <c r="B367" s="116" t="s">
        <v>160</v>
      </c>
      <c r="C367" s="22" t="s">
        <v>62</v>
      </c>
      <c r="D367" s="22" t="s">
        <v>734</v>
      </c>
      <c r="E367" s="22" t="s">
        <v>743</v>
      </c>
      <c r="F367" s="22"/>
      <c r="G367" s="22" t="s">
        <v>170</v>
      </c>
      <c r="H367" s="22" t="s">
        <v>152</v>
      </c>
      <c r="I367" s="66">
        <v>1060</v>
      </c>
    </row>
    <row r="368" spans="2:9" hidden="1" x14ac:dyDescent="0.25">
      <c r="B368" s="116" t="s">
        <v>160</v>
      </c>
      <c r="C368" s="22" t="s">
        <v>62</v>
      </c>
      <c r="D368" s="22" t="s">
        <v>734</v>
      </c>
      <c r="E368" s="22" t="s">
        <v>743</v>
      </c>
      <c r="F368" s="22"/>
      <c r="G368" s="22" t="s">
        <v>170</v>
      </c>
      <c r="H368" s="22" t="s">
        <v>152</v>
      </c>
      <c r="I368" s="66">
        <v>1060</v>
      </c>
    </row>
    <row r="369" spans="2:9" hidden="1" x14ac:dyDescent="0.25">
      <c r="B369" s="116" t="s">
        <v>168</v>
      </c>
      <c r="C369" s="22" t="s">
        <v>54</v>
      </c>
      <c r="D369" s="22" t="s">
        <v>734</v>
      </c>
      <c r="E369" s="22" t="s">
        <v>744</v>
      </c>
      <c r="F369" s="22"/>
      <c r="G369" s="22" t="s">
        <v>170</v>
      </c>
      <c r="H369" s="22" t="s">
        <v>152</v>
      </c>
      <c r="I369" s="66">
        <v>1045</v>
      </c>
    </row>
    <row r="370" spans="2:9" x14ac:dyDescent="0.25">
      <c r="B370" s="116" t="s">
        <v>380</v>
      </c>
      <c r="C370" s="22" t="s">
        <v>383</v>
      </c>
      <c r="D370" s="22" t="s">
        <v>734</v>
      </c>
      <c r="E370" s="22" t="s">
        <v>745</v>
      </c>
      <c r="F370" s="22"/>
      <c r="G370" s="22" t="s">
        <v>170</v>
      </c>
      <c r="H370" s="22" t="s">
        <v>152</v>
      </c>
      <c r="I370" s="66">
        <v>961</v>
      </c>
    </row>
    <row r="371" spans="2:9" hidden="1" x14ac:dyDescent="0.25">
      <c r="B371" s="116" t="s">
        <v>322</v>
      </c>
      <c r="C371" s="117" t="s">
        <v>328</v>
      </c>
      <c r="D371" s="22" t="s">
        <v>734</v>
      </c>
      <c r="E371" s="22" t="s">
        <v>746</v>
      </c>
      <c r="F371" s="22"/>
      <c r="G371" s="22" t="s">
        <v>170</v>
      </c>
      <c r="H371" s="22" t="s">
        <v>152</v>
      </c>
      <c r="I371" s="66">
        <v>1020</v>
      </c>
    </row>
    <row r="372" spans="2:9" hidden="1" x14ac:dyDescent="0.25">
      <c r="B372" s="116" t="s">
        <v>381</v>
      </c>
      <c r="C372" s="22" t="s">
        <v>382</v>
      </c>
      <c r="D372" s="22" t="s">
        <v>734</v>
      </c>
      <c r="E372" s="22" t="s">
        <v>747</v>
      </c>
      <c r="F372" s="22"/>
      <c r="G372" s="22" t="s">
        <v>170</v>
      </c>
      <c r="H372" s="22" t="s">
        <v>152</v>
      </c>
      <c r="I372" s="66">
        <v>890</v>
      </c>
    </row>
    <row r="373" spans="2:9" hidden="1" x14ac:dyDescent="0.25">
      <c r="B373" s="116" t="s">
        <v>161</v>
      </c>
      <c r="C373" s="117" t="s">
        <v>48</v>
      </c>
      <c r="D373" s="22" t="s">
        <v>734</v>
      </c>
      <c r="E373" s="22" t="s">
        <v>748</v>
      </c>
      <c r="F373" s="22"/>
      <c r="G373" s="22" t="s">
        <v>170</v>
      </c>
      <c r="H373" s="22" t="s">
        <v>152</v>
      </c>
      <c r="I373" s="66">
        <v>1025</v>
      </c>
    </row>
    <row r="374" spans="2:9" hidden="1" x14ac:dyDescent="0.25">
      <c r="B374" s="116" t="s">
        <v>162</v>
      </c>
      <c r="C374" s="22" t="s">
        <v>49</v>
      </c>
      <c r="D374" s="22" t="s">
        <v>734</v>
      </c>
      <c r="E374" s="22" t="s">
        <v>749</v>
      </c>
      <c r="F374" s="22"/>
      <c r="G374" s="22" t="s">
        <v>170</v>
      </c>
      <c r="H374" s="22" t="s">
        <v>152</v>
      </c>
      <c r="I374" s="66">
        <v>1025</v>
      </c>
    </row>
    <row r="375" spans="2:9" hidden="1" x14ac:dyDescent="0.25">
      <c r="B375" s="116" t="s">
        <v>163</v>
      </c>
      <c r="C375" s="22" t="s">
        <v>50</v>
      </c>
      <c r="D375" s="22" t="s">
        <v>734</v>
      </c>
      <c r="E375" s="22" t="s">
        <v>750</v>
      </c>
      <c r="F375" s="22"/>
      <c r="G375" s="22" t="s">
        <v>170</v>
      </c>
      <c r="H375" s="22" t="s">
        <v>152</v>
      </c>
      <c r="I375" s="66">
        <v>1025</v>
      </c>
    </row>
    <row r="376" spans="2:9" hidden="1" x14ac:dyDescent="0.25">
      <c r="B376" s="116" t="s">
        <v>164</v>
      </c>
      <c r="C376" s="22" t="s">
        <v>51</v>
      </c>
      <c r="D376" s="22" t="s">
        <v>734</v>
      </c>
      <c r="E376" s="22" t="s">
        <v>751</v>
      </c>
      <c r="F376" s="22"/>
      <c r="G376" s="22" t="s">
        <v>170</v>
      </c>
      <c r="H376" s="22" t="s">
        <v>152</v>
      </c>
      <c r="I376" s="66">
        <v>1025</v>
      </c>
    </row>
    <row r="377" spans="2:9" hidden="1" x14ac:dyDescent="0.25">
      <c r="B377" s="116" t="s">
        <v>167</v>
      </c>
      <c r="C377" s="22" t="s">
        <v>52</v>
      </c>
      <c r="D377" s="22" t="s">
        <v>734</v>
      </c>
      <c r="E377" s="22" t="s">
        <v>752</v>
      </c>
      <c r="F377" s="22"/>
      <c r="G377" s="22" t="s">
        <v>170</v>
      </c>
      <c r="H377" s="22" t="s">
        <v>152</v>
      </c>
      <c r="I377" s="66">
        <v>1025</v>
      </c>
    </row>
    <row r="378" spans="2:9" hidden="1" x14ac:dyDescent="0.25">
      <c r="B378" s="116" t="s">
        <v>165</v>
      </c>
      <c r="C378" s="22" t="s">
        <v>56</v>
      </c>
      <c r="D378" s="22" t="s">
        <v>734</v>
      </c>
      <c r="E378" s="22" t="s">
        <v>753</v>
      </c>
      <c r="F378" s="22"/>
      <c r="G378" s="22" t="s">
        <v>170</v>
      </c>
      <c r="H378" s="22" t="s">
        <v>152</v>
      </c>
      <c r="I378" s="66">
        <v>1025</v>
      </c>
    </row>
    <row r="379" spans="2:9" hidden="1" x14ac:dyDescent="0.25">
      <c r="B379" s="116" t="s">
        <v>166</v>
      </c>
      <c r="C379" s="22" t="s">
        <v>58</v>
      </c>
      <c r="D379" s="22" t="s">
        <v>734</v>
      </c>
      <c r="E379" s="22" t="s">
        <v>754</v>
      </c>
      <c r="F379" s="22"/>
      <c r="G379" s="22" t="s">
        <v>170</v>
      </c>
      <c r="H379" s="22" t="s">
        <v>152</v>
      </c>
      <c r="I379" s="66">
        <v>1025</v>
      </c>
    </row>
    <row r="380" spans="2:9" hidden="1" x14ac:dyDescent="0.25">
      <c r="B380" s="116" t="s">
        <v>291</v>
      </c>
      <c r="C380" s="22" t="s">
        <v>247</v>
      </c>
      <c r="D380" s="22" t="s">
        <v>734</v>
      </c>
      <c r="E380" s="22" t="s">
        <v>755</v>
      </c>
      <c r="F380" s="22"/>
      <c r="G380" s="22" t="s">
        <v>170</v>
      </c>
      <c r="H380" s="22" t="s">
        <v>152</v>
      </c>
      <c r="I380" s="66">
        <v>1025</v>
      </c>
    </row>
    <row r="381" spans="2:9" hidden="1" x14ac:dyDescent="0.25">
      <c r="B381" s="116" t="s">
        <v>83</v>
      </c>
      <c r="C381" s="22" t="s">
        <v>326</v>
      </c>
      <c r="D381" s="22" t="s">
        <v>734</v>
      </c>
      <c r="E381" s="22" t="s">
        <v>756</v>
      </c>
      <c r="F381" s="22"/>
      <c r="G381" s="22" t="s">
        <v>170</v>
      </c>
      <c r="H381" s="22" t="s">
        <v>152</v>
      </c>
      <c r="I381" s="66">
        <v>1025</v>
      </c>
    </row>
    <row r="382" spans="2:9" hidden="1" x14ac:dyDescent="0.25">
      <c r="B382" s="116" t="s">
        <v>321</v>
      </c>
      <c r="C382" s="22" t="s">
        <v>330</v>
      </c>
      <c r="D382" s="22" t="s">
        <v>734</v>
      </c>
      <c r="E382" s="22" t="s">
        <v>757</v>
      </c>
      <c r="F382" s="22"/>
      <c r="G382" s="22" t="s">
        <v>170</v>
      </c>
      <c r="H382" s="22" t="s">
        <v>152</v>
      </c>
      <c r="I382" s="66">
        <v>1025</v>
      </c>
    </row>
    <row r="383" spans="2:9" hidden="1" x14ac:dyDescent="0.25">
      <c r="B383" s="116" t="s">
        <v>161</v>
      </c>
      <c r="C383" s="22" t="s">
        <v>48</v>
      </c>
      <c r="D383" s="22" t="s">
        <v>758</v>
      </c>
      <c r="E383" s="22" t="s">
        <v>759</v>
      </c>
      <c r="F383" s="22"/>
      <c r="G383" s="22" t="s">
        <v>760</v>
      </c>
      <c r="H383" s="22" t="s">
        <v>152</v>
      </c>
      <c r="I383" s="66">
        <v>814.4</v>
      </c>
    </row>
    <row r="384" spans="2:9" hidden="1" x14ac:dyDescent="0.25">
      <c r="B384" s="116" t="s">
        <v>162</v>
      </c>
      <c r="C384" s="22" t="s">
        <v>49</v>
      </c>
      <c r="D384" s="22" t="s">
        <v>758</v>
      </c>
      <c r="E384" s="22" t="s">
        <v>761</v>
      </c>
      <c r="F384" s="22"/>
      <c r="G384" s="22" t="s">
        <v>760</v>
      </c>
      <c r="H384" s="22" t="s">
        <v>152</v>
      </c>
      <c r="I384" s="66">
        <v>814.4</v>
      </c>
    </row>
    <row r="385" spans="2:9" hidden="1" x14ac:dyDescent="0.25">
      <c r="B385" s="116" t="s">
        <v>166</v>
      </c>
      <c r="C385" s="22" t="s">
        <v>58</v>
      </c>
      <c r="D385" s="22" t="s">
        <v>758</v>
      </c>
      <c r="E385" s="22" t="s">
        <v>762</v>
      </c>
      <c r="F385" s="22"/>
      <c r="G385" s="22" t="s">
        <v>760</v>
      </c>
      <c r="H385" s="22" t="s">
        <v>152</v>
      </c>
      <c r="I385" s="66">
        <v>814.4</v>
      </c>
    </row>
    <row r="386" spans="2:9" hidden="1" x14ac:dyDescent="0.25">
      <c r="B386" s="116" t="s">
        <v>293</v>
      </c>
      <c r="C386" s="22" t="s">
        <v>294</v>
      </c>
      <c r="D386" s="22" t="s">
        <v>758</v>
      </c>
      <c r="E386" s="22" t="s">
        <v>763</v>
      </c>
      <c r="F386" s="22"/>
      <c r="G386" s="22" t="s">
        <v>760</v>
      </c>
      <c r="H386" s="22" t="s">
        <v>152</v>
      </c>
      <c r="I386" s="66">
        <v>660</v>
      </c>
    </row>
    <row r="387" spans="2:9" hidden="1" x14ac:dyDescent="0.25">
      <c r="B387" s="116" t="s">
        <v>83</v>
      </c>
      <c r="C387" s="117" t="s">
        <v>326</v>
      </c>
      <c r="D387" s="22" t="s">
        <v>758</v>
      </c>
      <c r="E387" s="22" t="s">
        <v>764</v>
      </c>
      <c r="F387" s="22"/>
      <c r="G387" s="22" t="s">
        <v>760</v>
      </c>
      <c r="H387" s="22" t="s">
        <v>152</v>
      </c>
      <c r="I387" s="66">
        <v>660</v>
      </c>
    </row>
    <row r="388" spans="2:9" hidden="1" x14ac:dyDescent="0.25">
      <c r="B388" s="116" t="s">
        <v>161</v>
      </c>
      <c r="C388" s="22" t="s">
        <v>48</v>
      </c>
      <c r="D388" s="22" t="s">
        <v>765</v>
      </c>
      <c r="E388" s="22" t="s">
        <v>766</v>
      </c>
      <c r="F388" s="22"/>
      <c r="G388" s="22" t="s">
        <v>170</v>
      </c>
      <c r="H388" s="22" t="s">
        <v>152</v>
      </c>
      <c r="I388" s="66">
        <v>614</v>
      </c>
    </row>
    <row r="389" spans="2:9" hidden="1" x14ac:dyDescent="0.25">
      <c r="B389" s="116" t="s">
        <v>162</v>
      </c>
      <c r="C389" s="117" t="s">
        <v>49</v>
      </c>
      <c r="D389" s="22" t="s">
        <v>765</v>
      </c>
      <c r="E389" s="22" t="s">
        <v>767</v>
      </c>
      <c r="F389" s="22"/>
      <c r="G389" s="22" t="s">
        <v>170</v>
      </c>
      <c r="H389" s="22" t="s">
        <v>152</v>
      </c>
      <c r="I389" s="66">
        <v>614</v>
      </c>
    </row>
    <row r="390" spans="2:9" hidden="1" x14ac:dyDescent="0.25">
      <c r="B390" s="116" t="s">
        <v>161</v>
      </c>
      <c r="C390" s="22" t="s">
        <v>48</v>
      </c>
      <c r="D390" s="22" t="s">
        <v>768</v>
      </c>
      <c r="E390" s="22" t="s">
        <v>769</v>
      </c>
      <c r="F390" s="22"/>
      <c r="G390" s="22" t="s">
        <v>170</v>
      </c>
      <c r="H390" s="22" t="s">
        <v>152</v>
      </c>
      <c r="I390" s="66">
        <v>700</v>
      </c>
    </row>
    <row r="391" spans="2:9" hidden="1" x14ac:dyDescent="0.25">
      <c r="B391" s="116" t="s">
        <v>162</v>
      </c>
      <c r="C391" s="117" t="s">
        <v>49</v>
      </c>
      <c r="D391" s="22" t="s">
        <v>768</v>
      </c>
      <c r="E391" s="22" t="s">
        <v>770</v>
      </c>
      <c r="F391" s="22"/>
      <c r="G391" s="22" t="s">
        <v>170</v>
      </c>
      <c r="H391" s="22" t="s">
        <v>152</v>
      </c>
      <c r="I391" s="66">
        <v>700</v>
      </c>
    </row>
    <row r="392" spans="2:9" hidden="1" x14ac:dyDescent="0.25">
      <c r="B392" s="116" t="s">
        <v>381</v>
      </c>
      <c r="C392" s="22" t="s">
        <v>382</v>
      </c>
      <c r="D392" s="22" t="s">
        <v>771</v>
      </c>
      <c r="E392" s="22" t="s">
        <v>772</v>
      </c>
      <c r="F392" s="22"/>
      <c r="G392" s="22" t="s">
        <v>459</v>
      </c>
      <c r="H392" s="22" t="s">
        <v>152</v>
      </c>
      <c r="I392" s="66">
        <v>664.91</v>
      </c>
    </row>
    <row r="393" spans="2:9" hidden="1" x14ac:dyDescent="0.25">
      <c r="B393" s="116" t="s">
        <v>161</v>
      </c>
      <c r="C393" s="22" t="s">
        <v>48</v>
      </c>
      <c r="D393" s="22" t="s">
        <v>773</v>
      </c>
      <c r="E393" s="22" t="s">
        <v>774</v>
      </c>
      <c r="F393" s="22"/>
      <c r="G393" s="22" t="s">
        <v>170</v>
      </c>
      <c r="H393" s="22" t="s">
        <v>152</v>
      </c>
      <c r="I393" s="66">
        <v>700</v>
      </c>
    </row>
    <row r="394" spans="2:9" hidden="1" x14ac:dyDescent="0.25">
      <c r="B394" s="116" t="s">
        <v>162</v>
      </c>
      <c r="C394" s="22" t="s">
        <v>49</v>
      </c>
      <c r="D394" s="22" t="s">
        <v>773</v>
      </c>
      <c r="E394" s="22" t="s">
        <v>775</v>
      </c>
      <c r="F394" s="22"/>
      <c r="G394" s="22" t="s">
        <v>170</v>
      </c>
      <c r="H394" s="22" t="s">
        <v>152</v>
      </c>
      <c r="I394" s="66">
        <v>700</v>
      </c>
    </row>
    <row r="395" spans="2:9" hidden="1" x14ac:dyDescent="0.25">
      <c r="B395" s="116" t="s">
        <v>161</v>
      </c>
      <c r="C395" s="22" t="s">
        <v>48</v>
      </c>
      <c r="D395" s="22" t="s">
        <v>776</v>
      </c>
      <c r="E395" s="22" t="s">
        <v>777</v>
      </c>
      <c r="F395" s="22"/>
      <c r="G395" s="22" t="s">
        <v>170</v>
      </c>
      <c r="H395" s="22" t="s">
        <v>152</v>
      </c>
      <c r="I395" s="66">
        <v>995</v>
      </c>
    </row>
    <row r="396" spans="2:9" ht="14.25" hidden="1" customHeight="1" x14ac:dyDescent="0.25">
      <c r="B396" s="116" t="s">
        <v>163</v>
      </c>
      <c r="C396" s="22" t="s">
        <v>50</v>
      </c>
      <c r="D396" s="22" t="s">
        <v>776</v>
      </c>
      <c r="E396" s="22" t="s">
        <v>778</v>
      </c>
      <c r="F396" s="22"/>
      <c r="G396" s="22" t="s">
        <v>170</v>
      </c>
      <c r="H396" s="22" t="s">
        <v>152</v>
      </c>
      <c r="I396" s="66">
        <v>995</v>
      </c>
    </row>
    <row r="397" spans="2:9" hidden="1" x14ac:dyDescent="0.25">
      <c r="B397" s="116" t="s">
        <v>164</v>
      </c>
      <c r="C397" s="117" t="s">
        <v>51</v>
      </c>
      <c r="D397" s="22" t="s">
        <v>776</v>
      </c>
      <c r="E397" s="22" t="s">
        <v>779</v>
      </c>
      <c r="F397" s="22"/>
      <c r="G397" s="22" t="s">
        <v>170</v>
      </c>
      <c r="H397" s="22" t="s">
        <v>152</v>
      </c>
      <c r="I397" s="66">
        <v>995</v>
      </c>
    </row>
    <row r="398" spans="2:9" hidden="1" x14ac:dyDescent="0.25">
      <c r="B398" s="116" t="s">
        <v>291</v>
      </c>
      <c r="C398" s="22" t="s">
        <v>247</v>
      </c>
      <c r="D398" s="22" t="s">
        <v>776</v>
      </c>
      <c r="E398" s="22" t="s">
        <v>780</v>
      </c>
      <c r="F398" s="22"/>
      <c r="G398" s="22" t="s">
        <v>170</v>
      </c>
      <c r="H398" s="22" t="s">
        <v>152</v>
      </c>
      <c r="I398" s="66">
        <v>995</v>
      </c>
    </row>
    <row r="399" spans="2:9" hidden="1" x14ac:dyDescent="0.25">
      <c r="B399" s="116" t="s">
        <v>321</v>
      </c>
      <c r="C399" s="22" t="s">
        <v>330</v>
      </c>
      <c r="D399" s="22" t="s">
        <v>776</v>
      </c>
      <c r="E399" s="22" t="s">
        <v>781</v>
      </c>
      <c r="F399" s="22"/>
      <c r="G399" s="22" t="s">
        <v>170</v>
      </c>
      <c r="H399" s="22" t="s">
        <v>152</v>
      </c>
      <c r="I399" s="66">
        <v>995</v>
      </c>
    </row>
    <row r="400" spans="2:9" hidden="1" x14ac:dyDescent="0.25">
      <c r="B400" s="116" t="s">
        <v>149</v>
      </c>
      <c r="C400" s="22" t="s">
        <v>150</v>
      </c>
      <c r="D400" s="22" t="s">
        <v>782</v>
      </c>
      <c r="E400" s="22" t="s">
        <v>783</v>
      </c>
      <c r="F400" s="22"/>
      <c r="G400" s="22" t="s">
        <v>170</v>
      </c>
      <c r="H400" s="22" t="s">
        <v>152</v>
      </c>
      <c r="I400" s="66">
        <v>980</v>
      </c>
    </row>
    <row r="401" spans="2:9" hidden="1" x14ac:dyDescent="0.25">
      <c r="B401" s="116" t="s">
        <v>153</v>
      </c>
      <c r="C401" s="22" t="s">
        <v>53</v>
      </c>
      <c r="D401" s="22" t="s">
        <v>782</v>
      </c>
      <c r="E401" s="22" t="s">
        <v>784</v>
      </c>
      <c r="F401" s="22"/>
      <c r="G401" s="22" t="s">
        <v>170</v>
      </c>
      <c r="H401" s="22" t="s">
        <v>152</v>
      </c>
      <c r="I401" s="66">
        <v>980</v>
      </c>
    </row>
    <row r="402" spans="2:9" hidden="1" x14ac:dyDescent="0.25">
      <c r="B402" s="116" t="s">
        <v>154</v>
      </c>
      <c r="C402" s="22" t="s">
        <v>55</v>
      </c>
      <c r="D402" s="22" t="s">
        <v>782</v>
      </c>
      <c r="E402" s="22" t="s">
        <v>785</v>
      </c>
      <c r="F402" s="22"/>
      <c r="G402" s="22" t="s">
        <v>170</v>
      </c>
      <c r="H402" s="22" t="s">
        <v>152</v>
      </c>
      <c r="I402" s="66">
        <v>980</v>
      </c>
    </row>
    <row r="403" spans="2:9" hidden="1" x14ac:dyDescent="0.25">
      <c r="B403" s="116" t="s">
        <v>238</v>
      </c>
      <c r="C403" s="22" t="s">
        <v>57</v>
      </c>
      <c r="D403" s="22" t="s">
        <v>782</v>
      </c>
      <c r="E403" s="22" t="s">
        <v>786</v>
      </c>
      <c r="F403" s="22"/>
      <c r="G403" s="22" t="s">
        <v>170</v>
      </c>
      <c r="H403" s="22" t="s">
        <v>152</v>
      </c>
      <c r="I403" s="66">
        <v>980</v>
      </c>
    </row>
    <row r="404" spans="2:9" hidden="1" x14ac:dyDescent="0.25">
      <c r="B404" s="116" t="s">
        <v>156</v>
      </c>
      <c r="C404" s="22" t="s">
        <v>157</v>
      </c>
      <c r="D404" s="22" t="s">
        <v>782</v>
      </c>
      <c r="E404" s="22" t="s">
        <v>787</v>
      </c>
      <c r="F404" s="22"/>
      <c r="G404" s="22" t="s">
        <v>170</v>
      </c>
      <c r="H404" s="22" t="s">
        <v>152</v>
      </c>
      <c r="I404" s="66">
        <v>980</v>
      </c>
    </row>
    <row r="405" spans="2:9" hidden="1" x14ac:dyDescent="0.25">
      <c r="B405" s="116" t="s">
        <v>156</v>
      </c>
      <c r="C405" s="22" t="s">
        <v>157</v>
      </c>
      <c r="D405" s="22" t="s">
        <v>782</v>
      </c>
      <c r="E405" s="22" t="s">
        <v>787</v>
      </c>
      <c r="F405" s="22"/>
      <c r="G405" s="22" t="s">
        <v>170</v>
      </c>
      <c r="H405" s="22" t="s">
        <v>152</v>
      </c>
      <c r="I405" s="66">
        <v>980</v>
      </c>
    </row>
    <row r="406" spans="2:9" hidden="1" x14ac:dyDescent="0.25">
      <c r="B406" s="116" t="s">
        <v>158</v>
      </c>
      <c r="C406" s="22" t="s">
        <v>60</v>
      </c>
      <c r="D406" s="22" t="s">
        <v>782</v>
      </c>
      <c r="E406" s="22" t="s">
        <v>788</v>
      </c>
      <c r="F406" s="22"/>
      <c r="G406" s="22" t="s">
        <v>170</v>
      </c>
      <c r="H406" s="22" t="s">
        <v>152</v>
      </c>
      <c r="I406" s="66">
        <v>980</v>
      </c>
    </row>
    <row r="407" spans="2:9" hidden="1" x14ac:dyDescent="0.25">
      <c r="B407" s="116" t="s">
        <v>293</v>
      </c>
      <c r="C407" s="22" t="s">
        <v>294</v>
      </c>
      <c r="D407" s="22" t="s">
        <v>782</v>
      </c>
      <c r="E407" s="22" t="s">
        <v>789</v>
      </c>
      <c r="F407" s="22"/>
      <c r="G407" s="22" t="s">
        <v>170</v>
      </c>
      <c r="H407" s="22" t="s">
        <v>152</v>
      </c>
      <c r="I407" s="66">
        <v>980</v>
      </c>
    </row>
    <row r="408" spans="2:9" hidden="1" x14ac:dyDescent="0.25">
      <c r="B408" s="116" t="s">
        <v>159</v>
      </c>
      <c r="C408" s="22" t="s">
        <v>61</v>
      </c>
      <c r="D408" s="22" t="s">
        <v>782</v>
      </c>
      <c r="E408" s="22" t="s">
        <v>790</v>
      </c>
      <c r="F408" s="22"/>
      <c r="G408" s="22" t="s">
        <v>170</v>
      </c>
      <c r="H408" s="22" t="s">
        <v>152</v>
      </c>
      <c r="I408" s="66">
        <v>980</v>
      </c>
    </row>
    <row r="409" spans="2:9" hidden="1" x14ac:dyDescent="0.25">
      <c r="B409" s="116" t="s">
        <v>160</v>
      </c>
      <c r="C409" s="22" t="s">
        <v>62</v>
      </c>
      <c r="D409" s="22" t="s">
        <v>782</v>
      </c>
      <c r="E409" s="22" t="s">
        <v>791</v>
      </c>
      <c r="F409" s="22"/>
      <c r="G409" s="22" t="s">
        <v>170</v>
      </c>
      <c r="H409" s="22" t="s">
        <v>152</v>
      </c>
      <c r="I409" s="66">
        <v>980</v>
      </c>
    </row>
    <row r="410" spans="2:9" hidden="1" x14ac:dyDescent="0.25">
      <c r="B410" s="116" t="s">
        <v>160</v>
      </c>
      <c r="C410" s="22" t="s">
        <v>62</v>
      </c>
      <c r="D410" s="22" t="s">
        <v>782</v>
      </c>
      <c r="E410" s="22" t="s">
        <v>791</v>
      </c>
      <c r="F410" s="22"/>
      <c r="G410" s="22" t="s">
        <v>170</v>
      </c>
      <c r="H410" s="22" t="s">
        <v>152</v>
      </c>
      <c r="I410" s="66">
        <v>980</v>
      </c>
    </row>
    <row r="411" spans="2:9" hidden="1" x14ac:dyDescent="0.25">
      <c r="B411" s="116" t="s">
        <v>160</v>
      </c>
      <c r="C411" s="22" t="s">
        <v>62</v>
      </c>
      <c r="D411" s="22" t="s">
        <v>782</v>
      </c>
      <c r="E411" s="22" t="s">
        <v>791</v>
      </c>
      <c r="F411" s="22"/>
      <c r="G411" s="22" t="s">
        <v>170</v>
      </c>
      <c r="H411" s="22" t="s">
        <v>152</v>
      </c>
      <c r="I411" s="66">
        <v>980</v>
      </c>
    </row>
    <row r="412" spans="2:9" hidden="1" x14ac:dyDescent="0.25">
      <c r="B412" s="116" t="s">
        <v>168</v>
      </c>
      <c r="C412" s="22" t="s">
        <v>54</v>
      </c>
      <c r="D412" s="22" t="s">
        <v>782</v>
      </c>
      <c r="E412" s="22" t="s">
        <v>792</v>
      </c>
      <c r="F412" s="22"/>
      <c r="G412" s="22" t="s">
        <v>170</v>
      </c>
      <c r="H412" s="22" t="s">
        <v>152</v>
      </c>
      <c r="I412" s="66">
        <v>980</v>
      </c>
    </row>
    <row r="413" spans="2:9" x14ac:dyDescent="0.25">
      <c r="B413" s="116" t="s">
        <v>380</v>
      </c>
      <c r="C413" s="22" t="s">
        <v>383</v>
      </c>
      <c r="D413" s="22" t="s">
        <v>782</v>
      </c>
      <c r="E413" s="22" t="s">
        <v>793</v>
      </c>
      <c r="F413" s="22"/>
      <c r="G413" s="22" t="s">
        <v>170</v>
      </c>
      <c r="H413" s="22" t="s">
        <v>152</v>
      </c>
      <c r="I413" s="66">
        <v>980.00000000000011</v>
      </c>
    </row>
    <row r="414" spans="2:9" hidden="1" x14ac:dyDescent="0.25">
      <c r="B414" s="116" t="s">
        <v>322</v>
      </c>
      <c r="C414" s="22" t="s">
        <v>328</v>
      </c>
      <c r="D414" s="22" t="s">
        <v>782</v>
      </c>
      <c r="E414" s="22" t="s">
        <v>794</v>
      </c>
      <c r="F414" s="22"/>
      <c r="G414" s="22" t="s">
        <v>170</v>
      </c>
      <c r="H414" s="22" t="s">
        <v>152</v>
      </c>
      <c r="I414" s="66">
        <v>980</v>
      </c>
    </row>
    <row r="415" spans="2:9" hidden="1" x14ac:dyDescent="0.25">
      <c r="B415" s="116" t="s">
        <v>381</v>
      </c>
      <c r="C415" s="22" t="s">
        <v>382</v>
      </c>
      <c r="D415" s="22" t="s">
        <v>782</v>
      </c>
      <c r="E415" s="22" t="s">
        <v>795</v>
      </c>
      <c r="F415" s="22"/>
      <c r="G415" s="22" t="s">
        <v>170</v>
      </c>
      <c r="H415" s="22" t="s">
        <v>152</v>
      </c>
      <c r="I415" s="66">
        <v>980</v>
      </c>
    </row>
    <row r="416" spans="2:9" hidden="1" x14ac:dyDescent="0.25">
      <c r="B416" s="116" t="s">
        <v>161</v>
      </c>
      <c r="C416" s="22" t="s">
        <v>48</v>
      </c>
      <c r="D416" s="22" t="s">
        <v>782</v>
      </c>
      <c r="E416" s="22" t="s">
        <v>796</v>
      </c>
      <c r="F416" s="22"/>
      <c r="G416" s="22" t="s">
        <v>170</v>
      </c>
      <c r="H416" s="22" t="s">
        <v>152</v>
      </c>
      <c r="I416" s="66">
        <v>995</v>
      </c>
    </row>
    <row r="417" spans="2:9" hidden="1" x14ac:dyDescent="0.25">
      <c r="B417" s="116" t="s">
        <v>162</v>
      </c>
      <c r="C417" s="22" t="s">
        <v>49</v>
      </c>
      <c r="D417" s="22" t="s">
        <v>782</v>
      </c>
      <c r="E417" s="22" t="s">
        <v>797</v>
      </c>
      <c r="F417" s="22"/>
      <c r="G417" s="22" t="s">
        <v>170</v>
      </c>
      <c r="H417" s="22" t="s">
        <v>152</v>
      </c>
      <c r="I417" s="66">
        <v>995</v>
      </c>
    </row>
    <row r="418" spans="2:9" hidden="1" x14ac:dyDescent="0.25">
      <c r="B418" s="116" t="s">
        <v>164</v>
      </c>
      <c r="C418" s="22" t="s">
        <v>51</v>
      </c>
      <c r="D418" s="22" t="s">
        <v>782</v>
      </c>
      <c r="E418" s="22" t="s">
        <v>798</v>
      </c>
      <c r="F418" s="22"/>
      <c r="G418" s="22" t="s">
        <v>170</v>
      </c>
      <c r="H418" s="22" t="s">
        <v>152</v>
      </c>
      <c r="I418" s="66">
        <v>995</v>
      </c>
    </row>
    <row r="419" spans="2:9" hidden="1" x14ac:dyDescent="0.25">
      <c r="B419" s="116" t="s">
        <v>167</v>
      </c>
      <c r="C419" s="22" t="s">
        <v>52</v>
      </c>
      <c r="D419" s="22" t="s">
        <v>782</v>
      </c>
      <c r="E419" s="22" t="s">
        <v>799</v>
      </c>
      <c r="F419" s="22"/>
      <c r="G419" s="22" t="s">
        <v>170</v>
      </c>
      <c r="H419" s="22" t="s">
        <v>152</v>
      </c>
      <c r="I419" s="66">
        <v>995</v>
      </c>
    </row>
    <row r="420" spans="2:9" hidden="1" x14ac:dyDescent="0.25">
      <c r="B420" s="116" t="s">
        <v>165</v>
      </c>
      <c r="C420" s="22" t="s">
        <v>56</v>
      </c>
      <c r="D420" s="22" t="s">
        <v>782</v>
      </c>
      <c r="E420" s="22" t="s">
        <v>800</v>
      </c>
      <c r="F420" s="22"/>
      <c r="G420" s="22" t="s">
        <v>170</v>
      </c>
      <c r="H420" s="22" t="s">
        <v>152</v>
      </c>
      <c r="I420" s="66">
        <v>995</v>
      </c>
    </row>
    <row r="421" spans="2:9" hidden="1" x14ac:dyDescent="0.25">
      <c r="B421" s="116" t="s">
        <v>166</v>
      </c>
      <c r="C421" s="22" t="s">
        <v>58</v>
      </c>
      <c r="D421" s="22" t="s">
        <v>782</v>
      </c>
      <c r="E421" s="22" t="s">
        <v>801</v>
      </c>
      <c r="F421" s="22"/>
      <c r="G421" s="22" t="s">
        <v>170</v>
      </c>
      <c r="H421" s="22" t="s">
        <v>152</v>
      </c>
      <c r="I421" s="66">
        <v>995</v>
      </c>
    </row>
    <row r="422" spans="2:9" hidden="1" x14ac:dyDescent="0.25">
      <c r="B422" s="116" t="s">
        <v>291</v>
      </c>
      <c r="C422" s="22" t="s">
        <v>247</v>
      </c>
      <c r="D422" s="22" t="s">
        <v>782</v>
      </c>
      <c r="E422" s="22" t="s">
        <v>802</v>
      </c>
      <c r="F422" s="22"/>
      <c r="G422" s="22" t="s">
        <v>170</v>
      </c>
      <c r="H422" s="22" t="s">
        <v>152</v>
      </c>
      <c r="I422" s="66">
        <v>995</v>
      </c>
    </row>
    <row r="423" spans="2:9" hidden="1" x14ac:dyDescent="0.25">
      <c r="B423" s="116" t="s">
        <v>321</v>
      </c>
      <c r="C423" s="22" t="s">
        <v>330</v>
      </c>
      <c r="D423" s="22" t="s">
        <v>782</v>
      </c>
      <c r="E423" s="22" t="s">
        <v>803</v>
      </c>
      <c r="F423" s="22"/>
      <c r="G423" s="22" t="s">
        <v>170</v>
      </c>
      <c r="H423" s="22" t="s">
        <v>152</v>
      </c>
      <c r="I423" s="66">
        <v>995</v>
      </c>
    </row>
    <row r="424" spans="2:9" hidden="1" x14ac:dyDescent="0.25">
      <c r="B424" s="116" t="s">
        <v>168</v>
      </c>
      <c r="C424" s="22" t="s">
        <v>54</v>
      </c>
      <c r="D424" s="22" t="s">
        <v>804</v>
      </c>
      <c r="E424" s="22" t="s">
        <v>805</v>
      </c>
      <c r="F424" s="22"/>
      <c r="G424" s="22" t="s">
        <v>196</v>
      </c>
      <c r="H424" s="22" t="s">
        <v>152</v>
      </c>
      <c r="I424" s="66">
        <v>1247.4000000000001</v>
      </c>
    </row>
    <row r="425" spans="2:9" hidden="1" x14ac:dyDescent="0.25">
      <c r="B425" s="116" t="s">
        <v>322</v>
      </c>
      <c r="C425" s="22" t="s">
        <v>328</v>
      </c>
      <c r="D425" s="22" t="s">
        <v>804</v>
      </c>
      <c r="E425" s="22" t="s">
        <v>806</v>
      </c>
      <c r="F425" s="22"/>
      <c r="G425" s="22" t="s">
        <v>196</v>
      </c>
      <c r="H425" s="22" t="s">
        <v>152</v>
      </c>
      <c r="I425" s="66">
        <v>1247.4000000000001</v>
      </c>
    </row>
    <row r="426" spans="2:9" hidden="1" x14ac:dyDescent="0.25">
      <c r="B426" s="116" t="s">
        <v>162</v>
      </c>
      <c r="C426" s="22" t="s">
        <v>49</v>
      </c>
      <c r="D426" s="22" t="s">
        <v>807</v>
      </c>
      <c r="E426" s="22" t="s">
        <v>808</v>
      </c>
      <c r="F426" s="22"/>
      <c r="G426" s="22" t="s">
        <v>388</v>
      </c>
      <c r="H426" s="22" t="s">
        <v>152</v>
      </c>
      <c r="I426" s="66">
        <v>958.0151370186253</v>
      </c>
    </row>
    <row r="427" spans="2:9" hidden="1" x14ac:dyDescent="0.25">
      <c r="B427" s="116" t="s">
        <v>163</v>
      </c>
      <c r="C427" s="22" t="s">
        <v>50</v>
      </c>
      <c r="D427" s="22" t="s">
        <v>807</v>
      </c>
      <c r="E427" s="22" t="s">
        <v>809</v>
      </c>
      <c r="F427" s="22"/>
      <c r="G427" s="22" t="s">
        <v>388</v>
      </c>
      <c r="H427" s="22" t="s">
        <v>152</v>
      </c>
      <c r="I427" s="66">
        <v>983.38935293401971</v>
      </c>
    </row>
    <row r="428" spans="2:9" hidden="1" x14ac:dyDescent="0.25">
      <c r="B428" s="116" t="s">
        <v>164</v>
      </c>
      <c r="C428" s="22" t="s">
        <v>51</v>
      </c>
      <c r="D428" s="22" t="s">
        <v>807</v>
      </c>
      <c r="E428" s="22" t="s">
        <v>810</v>
      </c>
      <c r="F428" s="22"/>
      <c r="G428" s="22" t="s">
        <v>388</v>
      </c>
      <c r="H428" s="22" t="s">
        <v>152</v>
      </c>
      <c r="I428" s="66">
        <v>1051.0464980865963</v>
      </c>
    </row>
    <row r="429" spans="2:9" hidden="1" x14ac:dyDescent="0.25">
      <c r="B429" s="116" t="s">
        <v>167</v>
      </c>
      <c r="C429" s="22" t="s">
        <v>52</v>
      </c>
      <c r="D429" s="22" t="s">
        <v>807</v>
      </c>
      <c r="E429" s="22" t="s">
        <v>811</v>
      </c>
      <c r="F429" s="22"/>
      <c r="G429" s="22" t="s">
        <v>388</v>
      </c>
      <c r="H429" s="22" t="s">
        <v>152</v>
      </c>
      <c r="I429" s="66">
        <v>1021.0478030081741</v>
      </c>
    </row>
    <row r="430" spans="2:9" hidden="1" x14ac:dyDescent="0.25">
      <c r="B430" s="116" t="s">
        <v>154</v>
      </c>
      <c r="C430" s="22" t="s">
        <v>55</v>
      </c>
      <c r="D430" s="22" t="s">
        <v>807</v>
      </c>
      <c r="E430" s="22" t="s">
        <v>812</v>
      </c>
      <c r="F430" s="22"/>
      <c r="G430" s="22" t="s">
        <v>388</v>
      </c>
      <c r="H430" s="22" t="s">
        <v>152</v>
      </c>
      <c r="I430" s="66">
        <v>973.13505461340833</v>
      </c>
    </row>
    <row r="431" spans="2:9" hidden="1" x14ac:dyDescent="0.25">
      <c r="B431" s="116" t="s">
        <v>165</v>
      </c>
      <c r="C431" s="22" t="s">
        <v>56</v>
      </c>
      <c r="D431" s="22" t="s">
        <v>807</v>
      </c>
      <c r="E431" s="22" t="s">
        <v>813</v>
      </c>
      <c r="F431" s="22"/>
      <c r="G431" s="22" t="s">
        <v>388</v>
      </c>
      <c r="H431" s="22" t="s">
        <v>152</v>
      </c>
      <c r="I431" s="66">
        <v>1085.345348984401</v>
      </c>
    </row>
    <row r="432" spans="2:9" hidden="1" x14ac:dyDescent="0.25">
      <c r="B432" s="116" t="s">
        <v>166</v>
      </c>
      <c r="C432" s="22" t="s">
        <v>58</v>
      </c>
      <c r="D432" s="22" t="s">
        <v>807</v>
      </c>
      <c r="E432" s="22" t="s">
        <v>814</v>
      </c>
      <c r="F432" s="22"/>
      <c r="G432" s="22" t="s">
        <v>388</v>
      </c>
      <c r="H432" s="22" t="s">
        <v>152</v>
      </c>
      <c r="I432" s="66">
        <v>990.28142061578967</v>
      </c>
    </row>
    <row r="433" spans="2:9" hidden="1" x14ac:dyDescent="0.25">
      <c r="B433" s="116" t="s">
        <v>83</v>
      </c>
      <c r="C433" s="22" t="s">
        <v>326</v>
      </c>
      <c r="D433" s="22" t="s">
        <v>807</v>
      </c>
      <c r="E433" s="22" t="s">
        <v>815</v>
      </c>
      <c r="F433" s="22"/>
      <c r="G433" s="22" t="s">
        <v>388</v>
      </c>
      <c r="H433" s="22" t="s">
        <v>152</v>
      </c>
      <c r="I433" s="66">
        <v>943.59034174999965</v>
      </c>
    </row>
    <row r="434" spans="2:9" hidden="1" x14ac:dyDescent="0.25">
      <c r="B434" s="116" t="s">
        <v>321</v>
      </c>
      <c r="C434" s="22" t="s">
        <v>330</v>
      </c>
      <c r="D434" s="22" t="s">
        <v>807</v>
      </c>
      <c r="E434" s="22" t="s">
        <v>816</v>
      </c>
      <c r="F434" s="22"/>
      <c r="G434" s="22" t="s">
        <v>388</v>
      </c>
      <c r="H434" s="22" t="s">
        <v>152</v>
      </c>
      <c r="I434" s="66">
        <v>911.26932274807689</v>
      </c>
    </row>
    <row r="435" spans="2:9" hidden="1" x14ac:dyDescent="0.25">
      <c r="B435" s="116" t="s">
        <v>161</v>
      </c>
      <c r="C435" s="22" t="s">
        <v>48</v>
      </c>
      <c r="D435" s="22" t="s">
        <v>817</v>
      </c>
      <c r="E435" s="22" t="s">
        <v>818</v>
      </c>
      <c r="F435" s="22"/>
      <c r="G435" s="22" t="s">
        <v>388</v>
      </c>
      <c r="H435" s="22" t="s">
        <v>152</v>
      </c>
      <c r="I435" s="66">
        <v>942.00424012762369</v>
      </c>
    </row>
    <row r="436" spans="2:9" hidden="1" x14ac:dyDescent="0.25">
      <c r="B436" s="116" t="s">
        <v>162</v>
      </c>
      <c r="C436" s="22" t="s">
        <v>49</v>
      </c>
      <c r="D436" s="22" t="s">
        <v>817</v>
      </c>
      <c r="E436" s="22" t="s">
        <v>819</v>
      </c>
      <c r="F436" s="22"/>
      <c r="G436" s="22" t="s">
        <v>388</v>
      </c>
      <c r="H436" s="22" t="s">
        <v>152</v>
      </c>
      <c r="I436" s="66">
        <v>958.0151370186253</v>
      </c>
    </row>
    <row r="437" spans="2:9" hidden="1" x14ac:dyDescent="0.25">
      <c r="B437" s="116" t="s">
        <v>163</v>
      </c>
      <c r="C437" s="22" t="s">
        <v>50</v>
      </c>
      <c r="D437" s="22" t="s">
        <v>817</v>
      </c>
      <c r="E437" s="22" t="s">
        <v>820</v>
      </c>
      <c r="F437" s="22"/>
      <c r="G437" s="22" t="s">
        <v>388</v>
      </c>
      <c r="H437" s="22" t="s">
        <v>152</v>
      </c>
      <c r="I437" s="66">
        <v>983.38935293401971</v>
      </c>
    </row>
    <row r="438" spans="2:9" hidden="1" x14ac:dyDescent="0.25">
      <c r="B438" s="116" t="s">
        <v>164</v>
      </c>
      <c r="C438" s="22" t="s">
        <v>51</v>
      </c>
      <c r="D438" s="22" t="s">
        <v>817</v>
      </c>
      <c r="E438" s="22" t="s">
        <v>821</v>
      </c>
      <c r="F438" s="22"/>
      <c r="G438" s="22" t="s">
        <v>388</v>
      </c>
      <c r="H438" s="22" t="s">
        <v>152</v>
      </c>
      <c r="I438" s="66">
        <v>1051.0464980865963</v>
      </c>
    </row>
    <row r="439" spans="2:9" hidden="1" x14ac:dyDescent="0.25">
      <c r="B439" s="116" t="s">
        <v>167</v>
      </c>
      <c r="C439" s="118" t="s">
        <v>52</v>
      </c>
      <c r="D439" s="22" t="s">
        <v>817</v>
      </c>
      <c r="E439" s="22" t="s">
        <v>822</v>
      </c>
      <c r="F439" s="22"/>
      <c r="G439" s="22" t="s">
        <v>388</v>
      </c>
      <c r="H439" s="22" t="s">
        <v>152</v>
      </c>
      <c r="I439" s="66">
        <v>1021.0478030081741</v>
      </c>
    </row>
    <row r="440" spans="2:9" hidden="1" x14ac:dyDescent="0.25">
      <c r="B440" s="116" t="s">
        <v>165</v>
      </c>
      <c r="C440" s="22" t="s">
        <v>56</v>
      </c>
      <c r="D440" s="22" t="s">
        <v>817</v>
      </c>
      <c r="E440" s="22" t="s">
        <v>823</v>
      </c>
      <c r="F440" s="22"/>
      <c r="G440" s="22" t="s">
        <v>388</v>
      </c>
      <c r="H440" s="22" t="s">
        <v>152</v>
      </c>
      <c r="I440" s="66">
        <v>1085.345348984401</v>
      </c>
    </row>
    <row r="441" spans="2:9" hidden="1" x14ac:dyDescent="0.25">
      <c r="B441" s="116" t="s">
        <v>166</v>
      </c>
      <c r="C441" s="117" t="s">
        <v>58</v>
      </c>
      <c r="D441" s="22" t="s">
        <v>817</v>
      </c>
      <c r="E441" s="22" t="s">
        <v>824</v>
      </c>
      <c r="F441" s="22"/>
      <c r="G441" s="22" t="s">
        <v>388</v>
      </c>
      <c r="H441" s="22" t="s">
        <v>152</v>
      </c>
      <c r="I441" s="66">
        <v>990.28142061578967</v>
      </c>
    </row>
    <row r="442" spans="2:9" hidden="1" x14ac:dyDescent="0.25">
      <c r="B442" s="116" t="s">
        <v>291</v>
      </c>
      <c r="C442" s="22" t="s">
        <v>247</v>
      </c>
      <c r="D442" s="22" t="s">
        <v>817</v>
      </c>
      <c r="E442" s="22" t="s">
        <v>825</v>
      </c>
      <c r="F442" s="22"/>
      <c r="G442" s="22" t="s">
        <v>388</v>
      </c>
      <c r="H442" s="22" t="s">
        <v>152</v>
      </c>
      <c r="I442" s="66">
        <v>919.84501329447551</v>
      </c>
    </row>
    <row r="443" spans="2:9" hidden="1" x14ac:dyDescent="0.25">
      <c r="B443" s="116" t="s">
        <v>83</v>
      </c>
      <c r="C443" s="22" t="s">
        <v>326</v>
      </c>
      <c r="D443" s="22" t="s">
        <v>817</v>
      </c>
      <c r="E443" s="22" t="s">
        <v>826</v>
      </c>
      <c r="F443" s="22"/>
      <c r="G443" s="22" t="s">
        <v>388</v>
      </c>
      <c r="H443" s="22" t="s">
        <v>152</v>
      </c>
      <c r="I443" s="66">
        <v>943.59034174999965</v>
      </c>
    </row>
    <row r="444" spans="2:9" hidden="1" x14ac:dyDescent="0.25">
      <c r="B444" s="116" t="s">
        <v>321</v>
      </c>
      <c r="C444" s="22" t="s">
        <v>330</v>
      </c>
      <c r="D444" s="22" t="s">
        <v>817</v>
      </c>
      <c r="E444" s="22" t="s">
        <v>827</v>
      </c>
      <c r="F444" s="22"/>
      <c r="G444" s="22" t="s">
        <v>388</v>
      </c>
      <c r="H444" s="22" t="s">
        <v>152</v>
      </c>
      <c r="I444" s="66">
        <v>911.26932274807689</v>
      </c>
    </row>
    <row r="445" spans="2:9" hidden="1" x14ac:dyDescent="0.25">
      <c r="B445" s="116" t="s">
        <v>381</v>
      </c>
      <c r="C445" s="117" t="s">
        <v>382</v>
      </c>
      <c r="D445" s="22" t="s">
        <v>828</v>
      </c>
      <c r="E445" s="22" t="s">
        <v>829</v>
      </c>
      <c r="F445" s="22"/>
      <c r="G445" s="22" t="s">
        <v>388</v>
      </c>
      <c r="H445" s="22" t="s">
        <v>152</v>
      </c>
      <c r="I445" s="66">
        <v>933.34</v>
      </c>
    </row>
    <row r="446" spans="2:9" hidden="1" x14ac:dyDescent="0.25">
      <c r="B446" s="116" t="s">
        <v>168</v>
      </c>
      <c r="C446" s="22" t="s">
        <v>54</v>
      </c>
      <c r="D446" s="22" t="s">
        <v>830</v>
      </c>
      <c r="E446" s="22" t="s">
        <v>831</v>
      </c>
      <c r="F446" s="22"/>
      <c r="G446" s="22" t="s">
        <v>170</v>
      </c>
      <c r="H446" s="22" t="s">
        <v>152</v>
      </c>
      <c r="I446" s="66">
        <v>785</v>
      </c>
    </row>
    <row r="447" spans="2:9" x14ac:dyDescent="0.25">
      <c r="B447" s="116" t="s">
        <v>380</v>
      </c>
      <c r="C447" s="22" t="s">
        <v>383</v>
      </c>
      <c r="D447" s="22" t="s">
        <v>830</v>
      </c>
      <c r="E447" s="22" t="s">
        <v>832</v>
      </c>
      <c r="F447" s="22"/>
      <c r="G447" s="22" t="s">
        <v>170</v>
      </c>
      <c r="H447" s="22" t="s">
        <v>152</v>
      </c>
      <c r="I447" s="66">
        <v>785</v>
      </c>
    </row>
    <row r="448" spans="2:9" hidden="1" x14ac:dyDescent="0.25">
      <c r="B448" s="116" t="s">
        <v>156</v>
      </c>
      <c r="C448" s="22" t="s">
        <v>157</v>
      </c>
      <c r="D448" s="22" t="s">
        <v>830</v>
      </c>
      <c r="E448" s="22" t="s">
        <v>833</v>
      </c>
      <c r="F448" s="22"/>
      <c r="G448" s="22" t="s">
        <v>170</v>
      </c>
      <c r="H448" s="22" t="s">
        <v>152</v>
      </c>
      <c r="I448" s="66">
        <v>785</v>
      </c>
    </row>
    <row r="449" spans="2:9" hidden="1" x14ac:dyDescent="0.25">
      <c r="B449" s="116" t="s">
        <v>160</v>
      </c>
      <c r="C449" s="22" t="s">
        <v>62</v>
      </c>
      <c r="D449" s="22" t="s">
        <v>830</v>
      </c>
      <c r="E449" s="22" t="s">
        <v>834</v>
      </c>
      <c r="F449" s="22"/>
      <c r="G449" s="22" t="s">
        <v>170</v>
      </c>
      <c r="H449" s="22" t="s">
        <v>152</v>
      </c>
      <c r="I449" s="66">
        <v>785</v>
      </c>
    </row>
    <row r="450" spans="2:9" hidden="1" x14ac:dyDescent="0.25">
      <c r="B450" s="116" t="s">
        <v>322</v>
      </c>
      <c r="C450" s="22" t="s">
        <v>328</v>
      </c>
      <c r="D450" s="22" t="s">
        <v>830</v>
      </c>
      <c r="E450" s="22" t="s">
        <v>835</v>
      </c>
      <c r="F450" s="22"/>
      <c r="G450" s="22" t="s">
        <v>170</v>
      </c>
      <c r="H450" s="22" t="s">
        <v>152</v>
      </c>
      <c r="I450" s="66">
        <v>785</v>
      </c>
    </row>
    <row r="451" spans="2:9" hidden="1" x14ac:dyDescent="0.25">
      <c r="B451" s="116" t="s">
        <v>83</v>
      </c>
      <c r="C451" s="117" t="s">
        <v>326</v>
      </c>
      <c r="D451" s="22" t="s">
        <v>836</v>
      </c>
      <c r="E451" s="22" t="s">
        <v>837</v>
      </c>
      <c r="F451" s="22"/>
      <c r="G451" s="22" t="s">
        <v>170</v>
      </c>
      <c r="H451" s="22" t="s">
        <v>152</v>
      </c>
      <c r="I451" s="66">
        <v>785</v>
      </c>
    </row>
    <row r="452" spans="2:9" hidden="1" x14ac:dyDescent="0.25">
      <c r="B452" s="116" t="s">
        <v>168</v>
      </c>
      <c r="C452" s="22" t="s">
        <v>54</v>
      </c>
      <c r="D452" s="22" t="s">
        <v>838</v>
      </c>
      <c r="E452" s="22" t="s">
        <v>839</v>
      </c>
      <c r="F452" s="22"/>
      <c r="G452" s="22" t="s">
        <v>196</v>
      </c>
      <c r="H452" s="22" t="s">
        <v>152</v>
      </c>
      <c r="I452" s="66">
        <v>1247.4000000000001</v>
      </c>
    </row>
    <row r="453" spans="2:9" x14ac:dyDescent="0.25">
      <c r="B453" s="116" t="s">
        <v>380</v>
      </c>
      <c r="C453" s="22" t="s">
        <v>383</v>
      </c>
      <c r="D453" s="22" t="s">
        <v>838</v>
      </c>
      <c r="E453" s="22" t="s">
        <v>840</v>
      </c>
      <c r="F453" s="22"/>
      <c r="G453" s="22" t="s">
        <v>196</v>
      </c>
      <c r="H453" s="22" t="s">
        <v>152</v>
      </c>
      <c r="I453" s="66">
        <v>864.3</v>
      </c>
    </row>
    <row r="454" spans="2:9" hidden="1" x14ac:dyDescent="0.25">
      <c r="B454" s="116" t="s">
        <v>322</v>
      </c>
      <c r="C454" s="22" t="s">
        <v>328</v>
      </c>
      <c r="D454" s="22" t="s">
        <v>838</v>
      </c>
      <c r="E454" s="22" t="s">
        <v>841</v>
      </c>
      <c r="F454" s="22"/>
      <c r="G454" s="22" t="s">
        <v>196</v>
      </c>
      <c r="H454" s="22" t="s">
        <v>152</v>
      </c>
      <c r="I454" s="66">
        <v>864.30225419999999</v>
      </c>
    </row>
    <row r="455" spans="2:9" hidden="1" x14ac:dyDescent="0.25">
      <c r="B455" s="116" t="s">
        <v>149</v>
      </c>
      <c r="C455" s="22" t="s">
        <v>150</v>
      </c>
      <c r="D455" s="22" t="s">
        <v>842</v>
      </c>
      <c r="E455" s="22" t="s">
        <v>843</v>
      </c>
      <c r="F455" s="22"/>
      <c r="G455" s="22" t="s">
        <v>196</v>
      </c>
      <c r="H455" s="22" t="s">
        <v>152</v>
      </c>
      <c r="I455" s="66">
        <v>759.91771800000004</v>
      </c>
    </row>
    <row r="456" spans="2:9" hidden="1" x14ac:dyDescent="0.25">
      <c r="B456" s="116" t="s">
        <v>161</v>
      </c>
      <c r="C456" s="22" t="s">
        <v>48</v>
      </c>
      <c r="D456" s="22" t="s">
        <v>842</v>
      </c>
      <c r="E456" s="22" t="s">
        <v>844</v>
      </c>
      <c r="F456" s="22"/>
      <c r="G456" s="22" t="s">
        <v>196</v>
      </c>
      <c r="H456" s="22" t="s">
        <v>152</v>
      </c>
      <c r="I456" s="66">
        <v>826.5429180000001</v>
      </c>
    </row>
    <row r="457" spans="2:9" hidden="1" x14ac:dyDescent="0.25">
      <c r="B457" s="116" t="s">
        <v>162</v>
      </c>
      <c r="C457" s="22" t="s">
        <v>49</v>
      </c>
      <c r="D457" s="22" t="s">
        <v>842</v>
      </c>
      <c r="E457" s="22" t="s">
        <v>845</v>
      </c>
      <c r="F457" s="22"/>
      <c r="G457" s="22" t="s">
        <v>196</v>
      </c>
      <c r="H457" s="22" t="s">
        <v>152</v>
      </c>
      <c r="I457" s="66">
        <v>1247.4000000000001</v>
      </c>
    </row>
    <row r="458" spans="2:9" hidden="1" x14ac:dyDescent="0.25">
      <c r="B458" s="116" t="s">
        <v>167</v>
      </c>
      <c r="C458" s="22" t="s">
        <v>52</v>
      </c>
      <c r="D458" s="22" t="s">
        <v>842</v>
      </c>
      <c r="E458" s="22" t="s">
        <v>846</v>
      </c>
      <c r="F458" s="22"/>
      <c r="G458" s="22" t="s">
        <v>196</v>
      </c>
      <c r="H458" s="22" t="s">
        <v>152</v>
      </c>
      <c r="I458" s="66">
        <v>885.33965699999999</v>
      </c>
    </row>
    <row r="459" spans="2:9" hidden="1" x14ac:dyDescent="0.25">
      <c r="B459" s="116" t="s">
        <v>154</v>
      </c>
      <c r="C459" s="22" t="s">
        <v>55</v>
      </c>
      <c r="D459" s="22" t="s">
        <v>842</v>
      </c>
      <c r="E459" s="22" t="s">
        <v>847</v>
      </c>
      <c r="F459" s="22"/>
      <c r="G459" s="22" t="s">
        <v>196</v>
      </c>
      <c r="H459" s="22" t="s">
        <v>152</v>
      </c>
      <c r="I459" s="66">
        <v>759.91771800000004</v>
      </c>
    </row>
    <row r="460" spans="2:9" hidden="1" x14ac:dyDescent="0.25">
      <c r="B460" s="116" t="s">
        <v>381</v>
      </c>
      <c r="C460" s="22" t="s">
        <v>382</v>
      </c>
      <c r="D460" s="22" t="s">
        <v>842</v>
      </c>
      <c r="E460" s="22" t="s">
        <v>848</v>
      </c>
      <c r="F460" s="22"/>
      <c r="G460" s="22" t="s">
        <v>196</v>
      </c>
      <c r="H460" s="22" t="s">
        <v>152</v>
      </c>
      <c r="I460" s="66">
        <v>836.69</v>
      </c>
    </row>
    <row r="461" spans="2:9" hidden="1" x14ac:dyDescent="0.25">
      <c r="B461" s="116" t="s">
        <v>238</v>
      </c>
      <c r="C461" s="22" t="s">
        <v>57</v>
      </c>
      <c r="D461" s="22" t="s">
        <v>842</v>
      </c>
      <c r="E461" s="22" t="s">
        <v>849</v>
      </c>
      <c r="F461" s="22"/>
      <c r="G461" s="22" t="s">
        <v>196</v>
      </c>
      <c r="H461" s="22" t="s">
        <v>152</v>
      </c>
      <c r="I461" s="66">
        <v>777.01818600000013</v>
      </c>
    </row>
    <row r="462" spans="2:9" hidden="1" x14ac:dyDescent="0.25">
      <c r="B462" s="116" t="s">
        <v>166</v>
      </c>
      <c r="C462" s="22" t="s">
        <v>58</v>
      </c>
      <c r="D462" s="22" t="s">
        <v>842</v>
      </c>
      <c r="E462" s="22" t="s">
        <v>850</v>
      </c>
      <c r="F462" s="22"/>
      <c r="G462" s="22" t="s">
        <v>196</v>
      </c>
      <c r="H462" s="22" t="s">
        <v>152</v>
      </c>
      <c r="I462" s="66">
        <v>844.86484800000005</v>
      </c>
    </row>
    <row r="463" spans="2:9" hidden="1" x14ac:dyDescent="0.25">
      <c r="B463" s="116" t="s">
        <v>156</v>
      </c>
      <c r="C463" s="22" t="s">
        <v>157</v>
      </c>
      <c r="D463" s="22" t="s">
        <v>842</v>
      </c>
      <c r="E463" s="22" t="s">
        <v>851</v>
      </c>
      <c r="F463" s="22"/>
      <c r="G463" s="22" t="s">
        <v>196</v>
      </c>
      <c r="H463" s="22" t="s">
        <v>152</v>
      </c>
      <c r="I463" s="66">
        <v>759.91771800000004</v>
      </c>
    </row>
    <row r="464" spans="2:9" hidden="1" x14ac:dyDescent="0.25">
      <c r="B464" s="116" t="s">
        <v>291</v>
      </c>
      <c r="C464" s="22" t="s">
        <v>247</v>
      </c>
      <c r="D464" s="22" t="s">
        <v>842</v>
      </c>
      <c r="E464" s="22" t="s">
        <v>852</v>
      </c>
      <c r="F464" s="22"/>
      <c r="G464" s="22" t="s">
        <v>196</v>
      </c>
      <c r="H464" s="22" t="s">
        <v>152</v>
      </c>
      <c r="I464" s="66">
        <v>826.5429180000001</v>
      </c>
    </row>
    <row r="465" spans="2:9" hidden="1" x14ac:dyDescent="0.25">
      <c r="B465" s="116" t="s">
        <v>293</v>
      </c>
      <c r="C465" s="22" t="s">
        <v>294</v>
      </c>
      <c r="D465" s="22" t="s">
        <v>842</v>
      </c>
      <c r="E465" s="22" t="s">
        <v>853</v>
      </c>
      <c r="F465" s="22"/>
      <c r="G465" s="22" t="s">
        <v>196</v>
      </c>
      <c r="H465" s="22" t="s">
        <v>152</v>
      </c>
      <c r="I465" s="66">
        <v>775.90776600000004</v>
      </c>
    </row>
    <row r="466" spans="2:9" hidden="1" x14ac:dyDescent="0.25">
      <c r="B466" s="116" t="s">
        <v>83</v>
      </c>
      <c r="C466" s="22" t="s">
        <v>326</v>
      </c>
      <c r="D466" s="22" t="s">
        <v>842</v>
      </c>
      <c r="E466" s="22" t="s">
        <v>854</v>
      </c>
      <c r="F466" s="22"/>
      <c r="G466" s="22" t="s">
        <v>196</v>
      </c>
      <c r="H466" s="22" t="s">
        <v>152</v>
      </c>
      <c r="I466" s="66">
        <v>862.35396300000002</v>
      </c>
    </row>
    <row r="467" spans="2:9" hidden="1" x14ac:dyDescent="0.25">
      <c r="B467" s="116" t="s">
        <v>160</v>
      </c>
      <c r="C467" s="118" t="s">
        <v>62</v>
      </c>
      <c r="D467" s="22" t="s">
        <v>842</v>
      </c>
      <c r="E467" s="22" t="s">
        <v>855</v>
      </c>
      <c r="F467" s="22"/>
      <c r="G467" s="22" t="s">
        <v>196</v>
      </c>
      <c r="H467" s="22" t="s">
        <v>152</v>
      </c>
      <c r="I467" s="66">
        <v>790.84291499999995</v>
      </c>
    </row>
    <row r="468" spans="2:9" hidden="1" x14ac:dyDescent="0.25">
      <c r="B468" s="116" t="s">
        <v>160</v>
      </c>
      <c r="C468" s="117" t="s">
        <v>62</v>
      </c>
      <c r="D468" s="22" t="s">
        <v>842</v>
      </c>
      <c r="E468" s="22" t="s">
        <v>855</v>
      </c>
      <c r="F468" s="22"/>
      <c r="G468" s="22" t="s">
        <v>196</v>
      </c>
      <c r="H468" s="22" t="s">
        <v>152</v>
      </c>
      <c r="I468" s="66">
        <v>790.84291499999995</v>
      </c>
    </row>
    <row r="469" spans="2:9" hidden="1" x14ac:dyDescent="0.25">
      <c r="B469" s="116" t="s">
        <v>321</v>
      </c>
      <c r="C469" s="118" t="s">
        <v>330</v>
      </c>
      <c r="D469" s="22" t="s">
        <v>842</v>
      </c>
      <c r="E469" s="22" t="s">
        <v>856</v>
      </c>
      <c r="F469" s="22"/>
      <c r="G469" s="22" t="s">
        <v>196</v>
      </c>
      <c r="H469" s="22" t="s">
        <v>152</v>
      </c>
      <c r="I469" s="66">
        <v>826.5429180000001</v>
      </c>
    </row>
    <row r="470" spans="2:9" hidden="1" x14ac:dyDescent="0.25">
      <c r="B470" s="116" t="s">
        <v>149</v>
      </c>
      <c r="C470" s="117" t="s">
        <v>150</v>
      </c>
      <c r="D470" s="22" t="s">
        <v>857</v>
      </c>
      <c r="E470" s="22" t="s">
        <v>858</v>
      </c>
      <c r="F470" s="22"/>
      <c r="G470" s="22" t="s">
        <v>388</v>
      </c>
      <c r="H470" s="22" t="s">
        <v>152</v>
      </c>
      <c r="I470" s="66">
        <v>922.47451012794693</v>
      </c>
    </row>
    <row r="471" spans="2:9" hidden="1" x14ac:dyDescent="0.25">
      <c r="B471" s="116" t="s">
        <v>153</v>
      </c>
      <c r="C471" s="117" t="s">
        <v>53</v>
      </c>
      <c r="D471" s="22" t="s">
        <v>857</v>
      </c>
      <c r="E471" s="22" t="s">
        <v>859</v>
      </c>
      <c r="F471" s="22"/>
      <c r="G471" s="22" t="s">
        <v>388</v>
      </c>
      <c r="H471" s="22" t="s">
        <v>152</v>
      </c>
      <c r="I471" s="66">
        <v>824.98047544778797</v>
      </c>
    </row>
    <row r="472" spans="2:9" hidden="1" x14ac:dyDescent="0.25">
      <c r="B472" s="116" t="s">
        <v>168</v>
      </c>
      <c r="C472" s="117" t="s">
        <v>54</v>
      </c>
      <c r="D472" s="22" t="s">
        <v>857</v>
      </c>
      <c r="E472" s="22" t="s">
        <v>860</v>
      </c>
      <c r="F472" s="22"/>
      <c r="G472" s="22" t="s">
        <v>388</v>
      </c>
      <c r="H472" s="22" t="s">
        <v>152</v>
      </c>
      <c r="I472" s="66">
        <v>856.27287781027769</v>
      </c>
    </row>
    <row r="473" spans="2:9" hidden="1" x14ac:dyDescent="0.25">
      <c r="B473" s="116" t="s">
        <v>154</v>
      </c>
      <c r="C473" s="117" t="s">
        <v>55</v>
      </c>
      <c r="D473" s="22" t="s">
        <v>857</v>
      </c>
      <c r="E473" s="22" t="s">
        <v>861</v>
      </c>
      <c r="F473" s="22"/>
      <c r="G473" s="22" t="s">
        <v>388</v>
      </c>
      <c r="H473" s="22" t="s">
        <v>152</v>
      </c>
      <c r="I473" s="66">
        <v>973.13505461340833</v>
      </c>
    </row>
    <row r="474" spans="2:9" hidden="1" x14ac:dyDescent="0.25">
      <c r="B474" s="116" t="s">
        <v>238</v>
      </c>
      <c r="C474" s="117" t="s">
        <v>57</v>
      </c>
      <c r="D474" s="22" t="s">
        <v>857</v>
      </c>
      <c r="E474" s="22" t="s">
        <v>862</v>
      </c>
      <c r="F474" s="22"/>
      <c r="G474" s="22" t="s">
        <v>388</v>
      </c>
      <c r="H474" s="22" t="s">
        <v>152</v>
      </c>
      <c r="I474" s="66">
        <v>826.84671160000016</v>
      </c>
    </row>
    <row r="475" spans="2:9" hidden="1" x14ac:dyDescent="0.25">
      <c r="B475" s="116" t="s">
        <v>156</v>
      </c>
      <c r="C475" s="117" t="s">
        <v>157</v>
      </c>
      <c r="D475" s="22" t="s">
        <v>857</v>
      </c>
      <c r="E475" s="22" t="s">
        <v>863</v>
      </c>
      <c r="F475" s="22"/>
      <c r="G475" s="22" t="s">
        <v>388</v>
      </c>
      <c r="H475" s="22" t="s">
        <v>152</v>
      </c>
      <c r="I475" s="66">
        <v>834.48</v>
      </c>
    </row>
    <row r="476" spans="2:9" hidden="1" x14ac:dyDescent="0.25">
      <c r="B476" s="116" t="s">
        <v>158</v>
      </c>
      <c r="C476" s="117" t="s">
        <v>60</v>
      </c>
      <c r="D476" s="22" t="s">
        <v>857</v>
      </c>
      <c r="E476" s="22" t="s">
        <v>864</v>
      </c>
      <c r="F476" s="22"/>
      <c r="G476" s="22" t="s">
        <v>388</v>
      </c>
      <c r="H476" s="22" t="s">
        <v>152</v>
      </c>
      <c r="I476" s="66">
        <v>929.71635483670025</v>
      </c>
    </row>
    <row r="477" spans="2:9" hidden="1" x14ac:dyDescent="0.25">
      <c r="B477" s="116" t="s">
        <v>293</v>
      </c>
      <c r="C477" s="117" t="s">
        <v>294</v>
      </c>
      <c r="D477" s="22" t="s">
        <v>857</v>
      </c>
      <c r="E477" s="22" t="s">
        <v>865</v>
      </c>
      <c r="F477" s="22"/>
      <c r="G477" s="22" t="s">
        <v>388</v>
      </c>
      <c r="H477" s="22" t="s">
        <v>152</v>
      </c>
      <c r="I477" s="66">
        <v>851.35296258833887</v>
      </c>
    </row>
    <row r="478" spans="2:9" hidden="1" x14ac:dyDescent="0.25">
      <c r="B478" s="116" t="s">
        <v>159</v>
      </c>
      <c r="C478" s="117" t="s">
        <v>61</v>
      </c>
      <c r="D478" s="22" t="s">
        <v>857</v>
      </c>
      <c r="E478" s="22" t="s">
        <v>866</v>
      </c>
      <c r="F478" s="22"/>
      <c r="G478" s="22" t="s">
        <v>388</v>
      </c>
      <c r="H478" s="22" t="s">
        <v>152</v>
      </c>
      <c r="I478" s="66">
        <v>1010.9620176108102</v>
      </c>
    </row>
    <row r="479" spans="2:9" hidden="1" x14ac:dyDescent="0.25">
      <c r="B479" s="116" t="s">
        <v>160</v>
      </c>
      <c r="C479" s="117" t="s">
        <v>62</v>
      </c>
      <c r="D479" s="22" t="s">
        <v>857</v>
      </c>
      <c r="E479" s="22" t="s">
        <v>867</v>
      </c>
      <c r="F479" s="22"/>
      <c r="G479" s="22" t="s">
        <v>388</v>
      </c>
      <c r="H479" s="22" t="s">
        <v>152</v>
      </c>
      <c r="I479" s="66">
        <v>957.90835476142138</v>
      </c>
    </row>
    <row r="480" spans="2:9" hidden="1" x14ac:dyDescent="0.25">
      <c r="B480" s="116" t="s">
        <v>160</v>
      </c>
      <c r="C480" s="117" t="s">
        <v>62</v>
      </c>
      <c r="D480" s="22" t="s">
        <v>857</v>
      </c>
      <c r="E480" s="22" t="s">
        <v>867</v>
      </c>
      <c r="F480" s="22"/>
      <c r="G480" s="22" t="s">
        <v>388</v>
      </c>
      <c r="H480" s="22" t="s">
        <v>152</v>
      </c>
      <c r="I480" s="66">
        <v>957.90835476142138</v>
      </c>
    </row>
    <row r="481" spans="2:9" hidden="1" x14ac:dyDescent="0.25">
      <c r="B481" s="116" t="s">
        <v>160</v>
      </c>
      <c r="C481" s="117" t="s">
        <v>62</v>
      </c>
      <c r="D481" s="22" t="s">
        <v>857</v>
      </c>
      <c r="E481" s="22" t="s">
        <v>867</v>
      </c>
      <c r="F481" s="22"/>
      <c r="G481" s="22" t="s">
        <v>388</v>
      </c>
      <c r="H481" s="22" t="s">
        <v>152</v>
      </c>
      <c r="I481" s="66">
        <v>957.90835476142138</v>
      </c>
    </row>
    <row r="482" spans="2:9" hidden="1" x14ac:dyDescent="0.25">
      <c r="B482" s="116" t="s">
        <v>166</v>
      </c>
      <c r="C482" s="117" t="s">
        <v>58</v>
      </c>
      <c r="D482" s="22" t="s">
        <v>868</v>
      </c>
      <c r="E482" s="22" t="s">
        <v>869</v>
      </c>
      <c r="F482" s="22"/>
      <c r="G482" s="22" t="s">
        <v>170</v>
      </c>
      <c r="H482" s="22" t="s">
        <v>152</v>
      </c>
      <c r="I482" s="66">
        <v>675</v>
      </c>
    </row>
    <row r="483" spans="2:9" hidden="1" x14ac:dyDescent="0.25">
      <c r="B483" s="116" t="s">
        <v>161</v>
      </c>
      <c r="C483" s="117" t="s">
        <v>48</v>
      </c>
      <c r="D483" s="22" t="s">
        <v>870</v>
      </c>
      <c r="E483" s="22" t="s">
        <v>871</v>
      </c>
      <c r="F483" s="22"/>
      <c r="G483" s="22" t="s">
        <v>170</v>
      </c>
      <c r="H483" s="22" t="s">
        <v>152</v>
      </c>
      <c r="I483" s="66">
        <v>650</v>
      </c>
    </row>
    <row r="484" spans="2:9" hidden="1" x14ac:dyDescent="0.25">
      <c r="B484" s="116" t="s">
        <v>162</v>
      </c>
      <c r="C484" s="117" t="s">
        <v>49</v>
      </c>
      <c r="D484" s="22" t="s">
        <v>870</v>
      </c>
      <c r="E484" s="22" t="s">
        <v>872</v>
      </c>
      <c r="F484" s="22"/>
      <c r="G484" s="22" t="s">
        <v>170</v>
      </c>
      <c r="H484" s="22" t="s">
        <v>152</v>
      </c>
      <c r="I484" s="66">
        <v>650</v>
      </c>
    </row>
    <row r="485" spans="2:9" hidden="1" x14ac:dyDescent="0.25">
      <c r="B485" s="116" t="s">
        <v>291</v>
      </c>
      <c r="C485" s="117" t="s">
        <v>247</v>
      </c>
      <c r="D485" s="22" t="s">
        <v>870</v>
      </c>
      <c r="E485" s="22" t="s">
        <v>873</v>
      </c>
      <c r="F485" s="22"/>
      <c r="G485" s="22" t="s">
        <v>170</v>
      </c>
      <c r="H485" s="22" t="s">
        <v>152</v>
      </c>
      <c r="I485" s="66">
        <v>650</v>
      </c>
    </row>
    <row r="486" spans="2:9" hidden="1" x14ac:dyDescent="0.25">
      <c r="B486" s="116" t="s">
        <v>321</v>
      </c>
      <c r="C486" s="117" t="s">
        <v>330</v>
      </c>
      <c r="D486" s="22" t="s">
        <v>870</v>
      </c>
      <c r="E486" s="22" t="s">
        <v>874</v>
      </c>
      <c r="F486" s="22"/>
      <c r="G486" s="22" t="s">
        <v>170</v>
      </c>
      <c r="H486" s="22" t="s">
        <v>152</v>
      </c>
      <c r="I486" s="66">
        <v>650</v>
      </c>
    </row>
    <row r="487" spans="2:9" hidden="1" x14ac:dyDescent="0.25">
      <c r="B487" s="116" t="s">
        <v>163</v>
      </c>
      <c r="C487" s="117" t="s">
        <v>50</v>
      </c>
      <c r="D487" s="22" t="s">
        <v>875</v>
      </c>
      <c r="E487" s="22" t="s">
        <v>876</v>
      </c>
      <c r="F487" s="22"/>
      <c r="G487" s="22" t="s">
        <v>170</v>
      </c>
      <c r="H487" s="22" t="s">
        <v>152</v>
      </c>
      <c r="I487" s="66">
        <v>925</v>
      </c>
    </row>
    <row r="488" spans="2:9" hidden="1" x14ac:dyDescent="0.25">
      <c r="B488" s="116" t="s">
        <v>164</v>
      </c>
      <c r="C488" s="117" t="s">
        <v>51</v>
      </c>
      <c r="D488" s="22" t="s">
        <v>875</v>
      </c>
      <c r="E488" s="22" t="s">
        <v>877</v>
      </c>
      <c r="F488" s="22"/>
      <c r="G488" s="22" t="s">
        <v>170</v>
      </c>
      <c r="H488" s="22" t="s">
        <v>152</v>
      </c>
      <c r="I488" s="66">
        <v>925</v>
      </c>
    </row>
    <row r="489" spans="2:9" hidden="1" x14ac:dyDescent="0.25">
      <c r="B489" s="116" t="s">
        <v>165</v>
      </c>
      <c r="C489" s="117" t="s">
        <v>56</v>
      </c>
      <c r="D489" s="22" t="s">
        <v>875</v>
      </c>
      <c r="E489" s="22" t="s">
        <v>878</v>
      </c>
      <c r="F489" s="22"/>
      <c r="G489" s="22" t="s">
        <v>170</v>
      </c>
      <c r="H489" s="22" t="s">
        <v>152</v>
      </c>
      <c r="I489" s="66">
        <v>925</v>
      </c>
    </row>
    <row r="490" spans="2:9" hidden="1" x14ac:dyDescent="0.25">
      <c r="B490" s="116" t="s">
        <v>238</v>
      </c>
      <c r="C490" s="117" t="s">
        <v>57</v>
      </c>
      <c r="D490" s="22" t="s">
        <v>875</v>
      </c>
      <c r="E490" s="22" t="s">
        <v>879</v>
      </c>
      <c r="F490" s="22"/>
      <c r="G490" s="22" t="s">
        <v>170</v>
      </c>
      <c r="H490" s="22" t="s">
        <v>152</v>
      </c>
      <c r="I490" s="66">
        <v>925</v>
      </c>
    </row>
    <row r="491" spans="2:9" hidden="1" x14ac:dyDescent="0.25">
      <c r="B491" s="116" t="s">
        <v>166</v>
      </c>
      <c r="C491" s="117" t="s">
        <v>58</v>
      </c>
      <c r="D491" s="22" t="s">
        <v>875</v>
      </c>
      <c r="E491" s="22" t="s">
        <v>880</v>
      </c>
      <c r="F491" s="22"/>
      <c r="G491" s="22" t="s">
        <v>170</v>
      </c>
      <c r="H491" s="22" t="s">
        <v>152</v>
      </c>
      <c r="I491" s="66">
        <v>925</v>
      </c>
    </row>
    <row r="492" spans="2:9" hidden="1" x14ac:dyDescent="0.25">
      <c r="B492" s="116" t="s">
        <v>158</v>
      </c>
      <c r="C492" s="22" t="s">
        <v>60</v>
      </c>
      <c r="D492" s="22" t="s">
        <v>875</v>
      </c>
      <c r="E492" s="22" t="s">
        <v>881</v>
      </c>
      <c r="F492" s="22"/>
      <c r="G492" s="22" t="s">
        <v>170</v>
      </c>
      <c r="H492" s="22" t="s">
        <v>152</v>
      </c>
      <c r="I492" s="66">
        <v>925</v>
      </c>
    </row>
    <row r="493" spans="2:9" hidden="1" x14ac:dyDescent="0.25">
      <c r="B493" s="116" t="s">
        <v>293</v>
      </c>
      <c r="C493" s="22" t="s">
        <v>294</v>
      </c>
      <c r="D493" s="22" t="s">
        <v>875</v>
      </c>
      <c r="E493" s="22" t="s">
        <v>882</v>
      </c>
      <c r="F493" s="22"/>
      <c r="G493" s="22" t="s">
        <v>170</v>
      </c>
      <c r="H493" s="22" t="s">
        <v>152</v>
      </c>
      <c r="I493" s="66">
        <v>925</v>
      </c>
    </row>
    <row r="494" spans="2:9" hidden="1" x14ac:dyDescent="0.25">
      <c r="B494" s="116" t="s">
        <v>83</v>
      </c>
      <c r="C494" s="22" t="s">
        <v>326</v>
      </c>
      <c r="D494" s="22" t="s">
        <v>875</v>
      </c>
      <c r="E494" s="22" t="s">
        <v>883</v>
      </c>
      <c r="F494" s="22"/>
      <c r="G494" s="22" t="s">
        <v>170</v>
      </c>
      <c r="H494" s="22" t="s">
        <v>152</v>
      </c>
      <c r="I494" s="66">
        <v>925</v>
      </c>
    </row>
    <row r="495" spans="2:9" hidden="1" x14ac:dyDescent="0.25">
      <c r="B495" s="116" t="s">
        <v>161</v>
      </c>
      <c r="C495" s="22" t="s">
        <v>48</v>
      </c>
      <c r="D495" s="22" t="s">
        <v>884</v>
      </c>
      <c r="E495" s="22" t="s">
        <v>885</v>
      </c>
      <c r="F495" s="22"/>
      <c r="G495" s="22" t="s">
        <v>170</v>
      </c>
      <c r="H495" s="22" t="s">
        <v>152</v>
      </c>
      <c r="I495" s="66">
        <v>600</v>
      </c>
    </row>
    <row r="496" spans="2:9" hidden="1" x14ac:dyDescent="0.25">
      <c r="B496" s="116" t="s">
        <v>162</v>
      </c>
      <c r="C496" s="22" t="s">
        <v>49</v>
      </c>
      <c r="D496" s="22" t="s">
        <v>884</v>
      </c>
      <c r="E496" s="22" t="s">
        <v>886</v>
      </c>
      <c r="F496" s="22"/>
      <c r="G496" s="22" t="s">
        <v>170</v>
      </c>
      <c r="H496" s="22" t="s">
        <v>152</v>
      </c>
      <c r="I496" s="66">
        <v>600</v>
      </c>
    </row>
    <row r="497" spans="2:9" hidden="1" x14ac:dyDescent="0.25">
      <c r="B497" s="116" t="s">
        <v>163</v>
      </c>
      <c r="C497" s="22" t="s">
        <v>50</v>
      </c>
      <c r="D497" s="22" t="s">
        <v>884</v>
      </c>
      <c r="E497" s="22" t="s">
        <v>887</v>
      </c>
      <c r="F497" s="22"/>
      <c r="G497" s="22" t="s">
        <v>170</v>
      </c>
      <c r="H497" s="22" t="s">
        <v>152</v>
      </c>
      <c r="I497" s="66">
        <v>600</v>
      </c>
    </row>
    <row r="498" spans="2:9" hidden="1" x14ac:dyDescent="0.25">
      <c r="B498" s="116" t="s">
        <v>164</v>
      </c>
      <c r="C498" s="22" t="s">
        <v>51</v>
      </c>
      <c r="D498" s="22" t="s">
        <v>884</v>
      </c>
      <c r="E498" s="22" t="s">
        <v>888</v>
      </c>
      <c r="F498" s="22"/>
      <c r="G498" s="22" t="s">
        <v>170</v>
      </c>
      <c r="H498" s="22" t="s">
        <v>152</v>
      </c>
      <c r="I498" s="66">
        <v>600</v>
      </c>
    </row>
    <row r="499" spans="2:9" hidden="1" x14ac:dyDescent="0.25">
      <c r="B499" s="116" t="s">
        <v>167</v>
      </c>
      <c r="C499" s="22" t="s">
        <v>52</v>
      </c>
      <c r="D499" s="22" t="s">
        <v>884</v>
      </c>
      <c r="E499" s="22" t="s">
        <v>889</v>
      </c>
      <c r="F499" s="22"/>
      <c r="G499" s="22" t="s">
        <v>170</v>
      </c>
      <c r="H499" s="22" t="s">
        <v>152</v>
      </c>
      <c r="I499" s="66">
        <v>600</v>
      </c>
    </row>
    <row r="500" spans="2:9" hidden="1" x14ac:dyDescent="0.25">
      <c r="B500" s="116" t="s">
        <v>154</v>
      </c>
      <c r="C500" s="22" t="s">
        <v>55</v>
      </c>
      <c r="D500" s="22" t="s">
        <v>884</v>
      </c>
      <c r="E500" s="22" t="s">
        <v>890</v>
      </c>
      <c r="F500" s="22"/>
      <c r="G500" s="22" t="s">
        <v>170</v>
      </c>
      <c r="H500" s="22" t="s">
        <v>152</v>
      </c>
      <c r="I500" s="66">
        <v>600</v>
      </c>
    </row>
    <row r="501" spans="2:9" hidden="1" x14ac:dyDescent="0.25">
      <c r="B501" s="116" t="s">
        <v>165</v>
      </c>
      <c r="C501" s="22" t="s">
        <v>56</v>
      </c>
      <c r="D501" s="22" t="s">
        <v>884</v>
      </c>
      <c r="E501" s="22" t="s">
        <v>891</v>
      </c>
      <c r="F501" s="22"/>
      <c r="G501" s="22" t="s">
        <v>170</v>
      </c>
      <c r="H501" s="22" t="s">
        <v>152</v>
      </c>
      <c r="I501" s="66">
        <v>600</v>
      </c>
    </row>
    <row r="502" spans="2:9" hidden="1" x14ac:dyDescent="0.25">
      <c r="B502" s="116" t="s">
        <v>166</v>
      </c>
      <c r="C502" s="22" t="s">
        <v>58</v>
      </c>
      <c r="D502" s="22" t="s">
        <v>884</v>
      </c>
      <c r="E502" s="22" t="s">
        <v>892</v>
      </c>
      <c r="F502" s="22"/>
      <c r="G502" s="22" t="s">
        <v>170</v>
      </c>
      <c r="H502" s="22" t="s">
        <v>152</v>
      </c>
      <c r="I502" s="66">
        <v>600</v>
      </c>
    </row>
    <row r="503" spans="2:9" hidden="1" x14ac:dyDescent="0.25">
      <c r="B503" s="116" t="s">
        <v>293</v>
      </c>
      <c r="C503" s="22" t="s">
        <v>294</v>
      </c>
      <c r="D503" s="22" t="s">
        <v>884</v>
      </c>
      <c r="E503" s="22" t="s">
        <v>893</v>
      </c>
      <c r="F503" s="22"/>
      <c r="G503" s="22" t="s">
        <v>170</v>
      </c>
      <c r="H503" s="22" t="s">
        <v>152</v>
      </c>
      <c r="I503" s="66">
        <v>600</v>
      </c>
    </row>
    <row r="504" spans="2:9" hidden="1" x14ac:dyDescent="0.25">
      <c r="B504" s="116" t="s">
        <v>83</v>
      </c>
      <c r="C504" s="22" t="s">
        <v>326</v>
      </c>
      <c r="D504" s="22" t="s">
        <v>884</v>
      </c>
      <c r="E504" s="22" t="s">
        <v>894</v>
      </c>
      <c r="F504" s="22"/>
      <c r="G504" s="22" t="s">
        <v>170</v>
      </c>
      <c r="H504" s="22" t="s">
        <v>152</v>
      </c>
      <c r="I504" s="66">
        <v>600</v>
      </c>
    </row>
    <row r="505" spans="2:9" hidden="1" x14ac:dyDescent="0.25">
      <c r="B505" s="116" t="s">
        <v>321</v>
      </c>
      <c r="C505" s="22" t="s">
        <v>330</v>
      </c>
      <c r="D505" s="22" t="s">
        <v>884</v>
      </c>
      <c r="E505" s="22" t="s">
        <v>895</v>
      </c>
      <c r="F505" s="22"/>
      <c r="G505" s="22" t="s">
        <v>170</v>
      </c>
      <c r="H505" s="22" t="s">
        <v>152</v>
      </c>
      <c r="I505" s="66">
        <v>600</v>
      </c>
    </row>
    <row r="506" spans="2:9" hidden="1" x14ac:dyDescent="0.25">
      <c r="B506" s="116" t="s">
        <v>161</v>
      </c>
      <c r="C506" s="22" t="s">
        <v>48</v>
      </c>
      <c r="D506" s="22" t="s">
        <v>896</v>
      </c>
      <c r="E506" s="22" t="s">
        <v>897</v>
      </c>
      <c r="F506" s="22"/>
      <c r="G506" s="22" t="s">
        <v>170</v>
      </c>
      <c r="H506" s="22" t="s">
        <v>152</v>
      </c>
      <c r="I506" s="66">
        <v>665</v>
      </c>
    </row>
    <row r="507" spans="2:9" hidden="1" x14ac:dyDescent="0.25">
      <c r="B507" s="116" t="s">
        <v>162</v>
      </c>
      <c r="C507" s="22" t="s">
        <v>49</v>
      </c>
      <c r="D507" s="22" t="s">
        <v>896</v>
      </c>
      <c r="E507" s="22" t="s">
        <v>898</v>
      </c>
      <c r="F507" s="22"/>
      <c r="G507" s="22" t="s">
        <v>170</v>
      </c>
      <c r="H507" s="22" t="s">
        <v>152</v>
      </c>
      <c r="I507" s="66">
        <v>666</v>
      </c>
    </row>
    <row r="508" spans="2:9" hidden="1" x14ac:dyDescent="0.25">
      <c r="B508" s="116" t="s">
        <v>163</v>
      </c>
      <c r="C508" s="22" t="s">
        <v>50</v>
      </c>
      <c r="D508" s="22" t="s">
        <v>896</v>
      </c>
      <c r="E508" s="22" t="s">
        <v>899</v>
      </c>
      <c r="F508" s="22"/>
      <c r="G508" s="22" t="s">
        <v>170</v>
      </c>
      <c r="H508" s="22" t="s">
        <v>152</v>
      </c>
      <c r="I508" s="66">
        <v>667</v>
      </c>
    </row>
    <row r="509" spans="2:9" hidden="1" x14ac:dyDescent="0.25">
      <c r="B509" s="116" t="s">
        <v>164</v>
      </c>
      <c r="C509" s="22" t="s">
        <v>51</v>
      </c>
      <c r="D509" s="22" t="s">
        <v>896</v>
      </c>
      <c r="E509" s="22" t="s">
        <v>900</v>
      </c>
      <c r="F509" s="22"/>
      <c r="G509" s="22" t="s">
        <v>170</v>
      </c>
      <c r="H509" s="22" t="s">
        <v>152</v>
      </c>
      <c r="I509" s="66">
        <v>668</v>
      </c>
    </row>
    <row r="510" spans="2:9" hidden="1" x14ac:dyDescent="0.25">
      <c r="B510" s="116" t="s">
        <v>167</v>
      </c>
      <c r="C510" s="22" t="s">
        <v>52</v>
      </c>
      <c r="D510" s="22" t="s">
        <v>896</v>
      </c>
      <c r="E510" s="22" t="s">
        <v>901</v>
      </c>
      <c r="F510" s="22"/>
      <c r="G510" s="22" t="s">
        <v>170</v>
      </c>
      <c r="H510" s="22" t="s">
        <v>152</v>
      </c>
      <c r="I510" s="66">
        <v>669</v>
      </c>
    </row>
    <row r="511" spans="2:9" hidden="1" x14ac:dyDescent="0.25">
      <c r="B511" s="116" t="s">
        <v>165</v>
      </c>
      <c r="C511" s="22" t="s">
        <v>56</v>
      </c>
      <c r="D511" s="22" t="s">
        <v>896</v>
      </c>
      <c r="E511" s="22" t="s">
        <v>902</v>
      </c>
      <c r="F511" s="22"/>
      <c r="G511" s="22" t="s">
        <v>170</v>
      </c>
      <c r="H511" s="22" t="s">
        <v>152</v>
      </c>
      <c r="I511" s="66">
        <v>670</v>
      </c>
    </row>
    <row r="512" spans="2:9" hidden="1" x14ac:dyDescent="0.25">
      <c r="B512" s="116" t="s">
        <v>166</v>
      </c>
      <c r="C512" s="22" t="s">
        <v>58</v>
      </c>
      <c r="D512" s="22" t="s">
        <v>896</v>
      </c>
      <c r="E512" s="22" t="s">
        <v>903</v>
      </c>
      <c r="F512" s="22"/>
      <c r="G512" s="22" t="s">
        <v>170</v>
      </c>
      <c r="H512" s="22" t="s">
        <v>152</v>
      </c>
      <c r="I512" s="66">
        <v>671</v>
      </c>
    </row>
    <row r="513" spans="2:9" hidden="1" x14ac:dyDescent="0.25">
      <c r="B513" s="116" t="s">
        <v>291</v>
      </c>
      <c r="C513" s="22" t="s">
        <v>247</v>
      </c>
      <c r="D513" s="22" t="s">
        <v>896</v>
      </c>
      <c r="E513" s="22" t="s">
        <v>904</v>
      </c>
      <c r="F513" s="22"/>
      <c r="G513" s="22" t="s">
        <v>170</v>
      </c>
      <c r="H513" s="22" t="s">
        <v>152</v>
      </c>
      <c r="I513" s="66">
        <v>672</v>
      </c>
    </row>
    <row r="514" spans="2:9" hidden="1" x14ac:dyDescent="0.25">
      <c r="B514" s="116" t="s">
        <v>83</v>
      </c>
      <c r="C514" s="22" t="s">
        <v>326</v>
      </c>
      <c r="D514" s="22" t="s">
        <v>896</v>
      </c>
      <c r="E514" s="22" t="s">
        <v>905</v>
      </c>
      <c r="F514" s="22"/>
      <c r="G514" s="22" t="s">
        <v>170</v>
      </c>
      <c r="H514" s="22" t="s">
        <v>152</v>
      </c>
      <c r="I514" s="66">
        <v>673</v>
      </c>
    </row>
    <row r="515" spans="2:9" hidden="1" x14ac:dyDescent="0.25">
      <c r="B515" s="116" t="s">
        <v>321</v>
      </c>
      <c r="C515" s="22" t="s">
        <v>330</v>
      </c>
      <c r="D515" s="22" t="s">
        <v>896</v>
      </c>
      <c r="E515" s="22" t="s">
        <v>906</v>
      </c>
      <c r="F515" s="22"/>
      <c r="G515" s="22" t="s">
        <v>170</v>
      </c>
      <c r="H515" s="22" t="s">
        <v>152</v>
      </c>
      <c r="I515" s="66">
        <v>674</v>
      </c>
    </row>
    <row r="516" spans="2:9" hidden="1" x14ac:dyDescent="0.25">
      <c r="B516" s="116" t="s">
        <v>161</v>
      </c>
      <c r="C516" s="22" t="s">
        <v>48</v>
      </c>
      <c r="D516" s="22" t="s">
        <v>907</v>
      </c>
      <c r="E516" s="22" t="s">
        <v>908</v>
      </c>
      <c r="F516" s="22"/>
      <c r="G516" s="22" t="s">
        <v>170</v>
      </c>
      <c r="H516" s="22" t="s">
        <v>152</v>
      </c>
      <c r="I516" s="66">
        <v>700</v>
      </c>
    </row>
    <row r="517" spans="2:9" hidden="1" x14ac:dyDescent="0.25">
      <c r="B517" s="116" t="s">
        <v>162</v>
      </c>
      <c r="C517" s="22" t="s">
        <v>49</v>
      </c>
      <c r="D517" s="22" t="s">
        <v>907</v>
      </c>
      <c r="E517" s="22" t="s">
        <v>909</v>
      </c>
      <c r="F517" s="22"/>
      <c r="G517" s="22" t="s">
        <v>170</v>
      </c>
      <c r="H517" s="22" t="s">
        <v>152</v>
      </c>
      <c r="I517" s="66">
        <v>700</v>
      </c>
    </row>
    <row r="518" spans="2:9" hidden="1" x14ac:dyDescent="0.25">
      <c r="B518" s="116" t="s">
        <v>161</v>
      </c>
      <c r="C518" s="22" t="s">
        <v>48</v>
      </c>
      <c r="D518" s="22" t="s">
        <v>910</v>
      </c>
      <c r="E518" s="22" t="s">
        <v>911</v>
      </c>
      <c r="F518" s="22"/>
      <c r="G518" s="22" t="s">
        <v>760</v>
      </c>
      <c r="H518" s="22" t="s">
        <v>152</v>
      </c>
      <c r="I518" s="66">
        <v>689.53</v>
      </c>
    </row>
    <row r="519" spans="2:9" hidden="1" x14ac:dyDescent="0.25">
      <c r="B519" s="116" t="s">
        <v>162</v>
      </c>
      <c r="C519" s="22" t="s">
        <v>49</v>
      </c>
      <c r="D519" s="22" t="s">
        <v>910</v>
      </c>
      <c r="E519" s="22" t="s">
        <v>912</v>
      </c>
      <c r="F519" s="22"/>
      <c r="G519" s="22" t="s">
        <v>760</v>
      </c>
      <c r="H519" s="22" t="s">
        <v>152</v>
      </c>
      <c r="I519" s="66">
        <v>689.53</v>
      </c>
    </row>
    <row r="520" spans="2:9" hidden="1" x14ac:dyDescent="0.25">
      <c r="B520" s="116" t="s">
        <v>162</v>
      </c>
      <c r="C520" s="22" t="s">
        <v>49</v>
      </c>
      <c r="D520" s="22" t="s">
        <v>913</v>
      </c>
      <c r="E520" s="22" t="s">
        <v>914</v>
      </c>
      <c r="F520" s="22"/>
      <c r="G520" s="22" t="s">
        <v>388</v>
      </c>
      <c r="H520" s="22" t="s">
        <v>152</v>
      </c>
      <c r="I520" s="66">
        <v>958.0151370186253</v>
      </c>
    </row>
    <row r="521" spans="2:9" hidden="1" x14ac:dyDescent="0.25">
      <c r="B521" s="116" t="s">
        <v>163</v>
      </c>
      <c r="C521" s="22" t="s">
        <v>50</v>
      </c>
      <c r="D521" s="22" t="s">
        <v>913</v>
      </c>
      <c r="E521" s="22" t="s">
        <v>915</v>
      </c>
      <c r="F521" s="22"/>
      <c r="G521" s="22" t="s">
        <v>388</v>
      </c>
      <c r="H521" s="22" t="s">
        <v>152</v>
      </c>
      <c r="I521" s="66">
        <v>983.38935293401971</v>
      </c>
    </row>
    <row r="522" spans="2:9" hidden="1" x14ac:dyDescent="0.25">
      <c r="B522" s="116" t="s">
        <v>164</v>
      </c>
      <c r="C522" s="22" t="s">
        <v>51</v>
      </c>
      <c r="D522" s="22" t="s">
        <v>913</v>
      </c>
      <c r="E522" s="22" t="s">
        <v>916</v>
      </c>
      <c r="F522" s="22"/>
      <c r="G522" s="22" t="s">
        <v>388</v>
      </c>
      <c r="H522" s="22" t="s">
        <v>152</v>
      </c>
      <c r="I522" s="66">
        <v>1051.0464980865963</v>
      </c>
    </row>
    <row r="523" spans="2:9" hidden="1" x14ac:dyDescent="0.25">
      <c r="B523" s="116" t="s">
        <v>167</v>
      </c>
      <c r="C523" s="22" t="s">
        <v>52</v>
      </c>
      <c r="D523" s="22" t="s">
        <v>913</v>
      </c>
      <c r="E523" s="22" t="s">
        <v>917</v>
      </c>
      <c r="F523" s="22"/>
      <c r="G523" s="22" t="s">
        <v>388</v>
      </c>
      <c r="H523" s="22" t="s">
        <v>152</v>
      </c>
      <c r="I523" s="66">
        <v>1021.0478030081741</v>
      </c>
    </row>
    <row r="524" spans="2:9" hidden="1" x14ac:dyDescent="0.25">
      <c r="B524" s="116" t="s">
        <v>165</v>
      </c>
      <c r="C524" s="22" t="s">
        <v>56</v>
      </c>
      <c r="D524" s="22" t="s">
        <v>913</v>
      </c>
      <c r="E524" s="22" t="s">
        <v>918</v>
      </c>
      <c r="F524" s="22"/>
      <c r="G524" s="22" t="s">
        <v>388</v>
      </c>
      <c r="H524" s="22" t="s">
        <v>152</v>
      </c>
      <c r="I524" s="66">
        <v>1085.345348984401</v>
      </c>
    </row>
    <row r="525" spans="2:9" hidden="1" x14ac:dyDescent="0.25">
      <c r="B525" s="116" t="s">
        <v>166</v>
      </c>
      <c r="C525" s="22" t="s">
        <v>58</v>
      </c>
      <c r="D525" s="22" t="s">
        <v>913</v>
      </c>
      <c r="E525" s="22" t="s">
        <v>919</v>
      </c>
      <c r="F525" s="22"/>
      <c r="G525" s="22" t="s">
        <v>388</v>
      </c>
      <c r="H525" s="22" t="s">
        <v>152</v>
      </c>
      <c r="I525" s="66">
        <v>990.28142061578967</v>
      </c>
    </row>
    <row r="526" spans="2:9" hidden="1" x14ac:dyDescent="0.25">
      <c r="B526" s="116" t="s">
        <v>321</v>
      </c>
      <c r="C526" s="22" t="s">
        <v>330</v>
      </c>
      <c r="D526" s="22" t="s">
        <v>913</v>
      </c>
      <c r="E526" s="22" t="s">
        <v>920</v>
      </c>
      <c r="F526" s="22"/>
      <c r="G526" s="22" t="s">
        <v>388</v>
      </c>
      <c r="H526" s="22" t="s">
        <v>152</v>
      </c>
      <c r="I526" s="66">
        <v>911.26932274807689</v>
      </c>
    </row>
    <row r="527" spans="2:9" hidden="1" x14ac:dyDescent="0.25">
      <c r="B527" s="116" t="s">
        <v>161</v>
      </c>
      <c r="C527" s="22" t="s">
        <v>48</v>
      </c>
      <c r="D527" s="22" t="s">
        <v>921</v>
      </c>
      <c r="E527" s="22" t="s">
        <v>922</v>
      </c>
      <c r="F527" s="22"/>
      <c r="G527" s="22" t="s">
        <v>170</v>
      </c>
      <c r="H527" s="22" t="s">
        <v>152</v>
      </c>
      <c r="I527" s="66">
        <v>761</v>
      </c>
    </row>
    <row r="528" spans="2:9" hidden="1" x14ac:dyDescent="0.25">
      <c r="B528" s="116" t="s">
        <v>162</v>
      </c>
      <c r="C528" s="22" t="s">
        <v>49</v>
      </c>
      <c r="D528" s="22" t="s">
        <v>921</v>
      </c>
      <c r="E528" s="22" t="s">
        <v>923</v>
      </c>
      <c r="F528" s="22"/>
      <c r="G528" s="22" t="s">
        <v>170</v>
      </c>
      <c r="H528" s="22" t="s">
        <v>152</v>
      </c>
      <c r="I528" s="66">
        <v>761</v>
      </c>
    </row>
    <row r="529" spans="2:9" hidden="1" x14ac:dyDescent="0.25">
      <c r="B529" s="116" t="s">
        <v>381</v>
      </c>
      <c r="C529" s="22" t="s">
        <v>382</v>
      </c>
      <c r="D529" s="22" t="s">
        <v>921</v>
      </c>
      <c r="E529" s="22" t="s">
        <v>924</v>
      </c>
      <c r="F529" s="22"/>
      <c r="G529" s="22" t="s">
        <v>170</v>
      </c>
      <c r="H529" s="22" t="s">
        <v>152</v>
      </c>
      <c r="I529" s="66">
        <v>761</v>
      </c>
    </row>
    <row r="530" spans="2:9" hidden="1" x14ac:dyDescent="0.25">
      <c r="B530" s="116" t="s">
        <v>166</v>
      </c>
      <c r="C530" s="22" t="s">
        <v>58</v>
      </c>
      <c r="D530" s="22" t="s">
        <v>921</v>
      </c>
      <c r="E530" s="22" t="s">
        <v>925</v>
      </c>
      <c r="F530" s="22"/>
      <c r="G530" s="22" t="s">
        <v>170</v>
      </c>
      <c r="H530" s="22" t="s">
        <v>152</v>
      </c>
      <c r="I530" s="66">
        <v>761</v>
      </c>
    </row>
    <row r="531" spans="2:9" x14ac:dyDescent="0.25">
      <c r="B531" s="116" t="s">
        <v>380</v>
      </c>
      <c r="C531" s="22" t="s">
        <v>383</v>
      </c>
      <c r="D531" s="22" t="s">
        <v>921</v>
      </c>
      <c r="E531" s="22" t="s">
        <v>926</v>
      </c>
      <c r="F531" s="22"/>
      <c r="G531" s="22" t="s">
        <v>170</v>
      </c>
      <c r="H531" s="22" t="s">
        <v>152</v>
      </c>
      <c r="I531" s="66">
        <v>761</v>
      </c>
    </row>
    <row r="532" spans="2:9" hidden="1" x14ac:dyDescent="0.25">
      <c r="B532" s="116" t="s">
        <v>291</v>
      </c>
      <c r="C532" s="22" t="s">
        <v>247</v>
      </c>
      <c r="D532" s="22" t="s">
        <v>921</v>
      </c>
      <c r="E532" s="22" t="s">
        <v>927</v>
      </c>
      <c r="F532" s="22"/>
      <c r="G532" s="22" t="s">
        <v>170</v>
      </c>
      <c r="H532" s="22" t="s">
        <v>152</v>
      </c>
      <c r="I532" s="66">
        <v>761</v>
      </c>
    </row>
    <row r="533" spans="2:9" hidden="1" x14ac:dyDescent="0.25">
      <c r="B533" s="116" t="s">
        <v>321</v>
      </c>
      <c r="C533" s="22" t="s">
        <v>330</v>
      </c>
      <c r="D533" s="22" t="s">
        <v>921</v>
      </c>
      <c r="E533" s="22" t="s">
        <v>928</v>
      </c>
      <c r="F533" s="22"/>
      <c r="G533" s="22" t="s">
        <v>170</v>
      </c>
      <c r="H533" s="22" t="s">
        <v>152</v>
      </c>
      <c r="I533" s="66">
        <v>761</v>
      </c>
    </row>
    <row r="534" spans="2:9" hidden="1" x14ac:dyDescent="0.25">
      <c r="B534" s="116" t="s">
        <v>156</v>
      </c>
      <c r="C534" s="22" t="s">
        <v>157</v>
      </c>
      <c r="D534" s="22" t="s">
        <v>929</v>
      </c>
      <c r="E534" s="22" t="s">
        <v>930</v>
      </c>
      <c r="F534" s="22"/>
      <c r="G534" s="22" t="s">
        <v>459</v>
      </c>
      <c r="H534" s="22" t="s">
        <v>152</v>
      </c>
      <c r="I534" s="66">
        <v>737.63</v>
      </c>
    </row>
    <row r="535" spans="2:9" hidden="1" x14ac:dyDescent="0.25">
      <c r="B535" s="116" t="s">
        <v>293</v>
      </c>
      <c r="C535" s="22" t="s">
        <v>294</v>
      </c>
      <c r="D535" s="22" t="s">
        <v>929</v>
      </c>
      <c r="E535" s="22" t="s">
        <v>931</v>
      </c>
      <c r="F535" s="22"/>
      <c r="G535" s="22" t="s">
        <v>459</v>
      </c>
      <c r="H535" s="22" t="s">
        <v>152</v>
      </c>
      <c r="I535" s="66">
        <v>737.63</v>
      </c>
    </row>
    <row r="536" spans="2:9" hidden="1" x14ac:dyDescent="0.25">
      <c r="B536" s="116" t="s">
        <v>238</v>
      </c>
      <c r="C536" s="118" t="s">
        <v>57</v>
      </c>
      <c r="D536" s="22" t="s">
        <v>932</v>
      </c>
      <c r="E536" s="22" t="s">
        <v>933</v>
      </c>
      <c r="F536" s="22"/>
      <c r="G536" s="22" t="s">
        <v>459</v>
      </c>
      <c r="H536" s="22" t="s">
        <v>152</v>
      </c>
      <c r="I536" s="66">
        <v>737.63</v>
      </c>
    </row>
    <row r="537" spans="2:9" hidden="1" x14ac:dyDescent="0.25">
      <c r="B537" s="116" t="s">
        <v>156</v>
      </c>
      <c r="C537" s="117" t="s">
        <v>157</v>
      </c>
      <c r="D537" s="22" t="s">
        <v>932</v>
      </c>
      <c r="E537" s="22" t="s">
        <v>934</v>
      </c>
      <c r="F537" s="22"/>
      <c r="G537" s="22" t="s">
        <v>459</v>
      </c>
      <c r="H537" s="22" t="s">
        <v>152</v>
      </c>
      <c r="I537" s="66">
        <v>737.63</v>
      </c>
    </row>
    <row r="538" spans="2:9" hidden="1" x14ac:dyDescent="0.25">
      <c r="B538" s="116" t="s">
        <v>293</v>
      </c>
      <c r="C538" s="117" t="s">
        <v>294</v>
      </c>
      <c r="D538" s="22" t="s">
        <v>932</v>
      </c>
      <c r="E538" s="22" t="s">
        <v>935</v>
      </c>
      <c r="F538" s="22"/>
      <c r="G538" s="22" t="s">
        <v>459</v>
      </c>
      <c r="H538" s="22" t="s">
        <v>152</v>
      </c>
      <c r="I538" s="66">
        <v>737.63</v>
      </c>
    </row>
    <row r="539" spans="2:9" hidden="1" x14ac:dyDescent="0.25">
      <c r="B539" s="116" t="s">
        <v>160</v>
      </c>
      <c r="C539" s="117" t="s">
        <v>62</v>
      </c>
      <c r="D539" s="22" t="s">
        <v>932</v>
      </c>
      <c r="E539" s="22" t="s">
        <v>936</v>
      </c>
      <c r="F539" s="22"/>
      <c r="G539" s="22" t="s">
        <v>459</v>
      </c>
      <c r="H539" s="22" t="s">
        <v>152</v>
      </c>
      <c r="I539" s="66">
        <v>737.63</v>
      </c>
    </row>
    <row r="540" spans="2:9" hidden="1" x14ac:dyDescent="0.25">
      <c r="B540" s="116" t="s">
        <v>149</v>
      </c>
      <c r="C540" s="117" t="s">
        <v>150</v>
      </c>
      <c r="D540" s="22" t="s">
        <v>937</v>
      </c>
      <c r="E540" s="22" t="s">
        <v>938</v>
      </c>
      <c r="F540" s="22"/>
      <c r="G540" s="22" t="s">
        <v>170</v>
      </c>
      <c r="H540" s="22" t="s">
        <v>152</v>
      </c>
      <c r="I540" s="66">
        <v>784</v>
      </c>
    </row>
    <row r="541" spans="2:9" hidden="1" x14ac:dyDescent="0.25">
      <c r="B541" s="116" t="s">
        <v>161</v>
      </c>
      <c r="C541" s="117" t="s">
        <v>48</v>
      </c>
      <c r="D541" s="22" t="s">
        <v>937</v>
      </c>
      <c r="E541" s="22" t="s">
        <v>939</v>
      </c>
      <c r="F541" s="22"/>
      <c r="G541" s="22" t="s">
        <v>170</v>
      </c>
      <c r="H541" s="22" t="s">
        <v>152</v>
      </c>
      <c r="I541" s="66">
        <v>784</v>
      </c>
    </row>
    <row r="542" spans="2:9" hidden="1" x14ac:dyDescent="0.25">
      <c r="B542" s="116" t="s">
        <v>153</v>
      </c>
      <c r="C542" s="117" t="s">
        <v>53</v>
      </c>
      <c r="D542" s="22" t="s">
        <v>937</v>
      </c>
      <c r="E542" s="22" t="s">
        <v>940</v>
      </c>
      <c r="F542" s="22"/>
      <c r="G542" s="22" t="s">
        <v>170</v>
      </c>
      <c r="H542" s="22" t="s">
        <v>152</v>
      </c>
      <c r="I542" s="66">
        <v>784</v>
      </c>
    </row>
    <row r="543" spans="2:9" hidden="1" x14ac:dyDescent="0.25">
      <c r="B543" s="116" t="s">
        <v>168</v>
      </c>
      <c r="C543" s="117" t="s">
        <v>54</v>
      </c>
      <c r="D543" s="22" t="s">
        <v>937</v>
      </c>
      <c r="E543" s="22" t="s">
        <v>941</v>
      </c>
      <c r="F543" s="22"/>
      <c r="G543" s="22" t="s">
        <v>170</v>
      </c>
      <c r="H543" s="22" t="s">
        <v>152</v>
      </c>
      <c r="I543" s="66">
        <v>784</v>
      </c>
    </row>
    <row r="544" spans="2:9" hidden="1" x14ac:dyDescent="0.25">
      <c r="B544" s="116" t="s">
        <v>154</v>
      </c>
      <c r="C544" s="117" t="s">
        <v>55</v>
      </c>
      <c r="D544" s="22" t="s">
        <v>937</v>
      </c>
      <c r="E544" s="22" t="s">
        <v>942</v>
      </c>
      <c r="F544" s="22"/>
      <c r="G544" s="22" t="s">
        <v>170</v>
      </c>
      <c r="H544" s="22" t="s">
        <v>152</v>
      </c>
      <c r="I544" s="66">
        <v>784</v>
      </c>
    </row>
    <row r="545" spans="2:9" hidden="1" x14ac:dyDescent="0.25">
      <c r="B545" s="116" t="s">
        <v>156</v>
      </c>
      <c r="C545" s="118" t="s">
        <v>157</v>
      </c>
      <c r="D545" s="22" t="s">
        <v>937</v>
      </c>
      <c r="E545" s="22" t="s">
        <v>943</v>
      </c>
      <c r="F545" s="22"/>
      <c r="G545" s="22" t="s">
        <v>170</v>
      </c>
      <c r="H545" s="22" t="s">
        <v>152</v>
      </c>
      <c r="I545" s="66">
        <v>784</v>
      </c>
    </row>
    <row r="546" spans="2:9" hidden="1" x14ac:dyDescent="0.25">
      <c r="B546" s="116" t="s">
        <v>291</v>
      </c>
      <c r="C546" s="117" t="s">
        <v>247</v>
      </c>
      <c r="D546" s="22" t="s">
        <v>937</v>
      </c>
      <c r="E546" s="22" t="s">
        <v>944</v>
      </c>
      <c r="F546" s="22"/>
      <c r="G546" s="22" t="s">
        <v>170</v>
      </c>
      <c r="H546" s="22" t="s">
        <v>152</v>
      </c>
      <c r="I546" s="66">
        <v>784</v>
      </c>
    </row>
    <row r="547" spans="2:9" hidden="1" x14ac:dyDescent="0.25">
      <c r="B547" s="116" t="s">
        <v>158</v>
      </c>
      <c r="C547" s="117" t="s">
        <v>60</v>
      </c>
      <c r="D547" s="22" t="s">
        <v>937</v>
      </c>
      <c r="E547" s="22" t="s">
        <v>945</v>
      </c>
      <c r="F547" s="22"/>
      <c r="G547" s="22" t="s">
        <v>170</v>
      </c>
      <c r="H547" s="22" t="s">
        <v>152</v>
      </c>
      <c r="I547" s="66">
        <v>784</v>
      </c>
    </row>
    <row r="548" spans="2:9" hidden="1" x14ac:dyDescent="0.25">
      <c r="B548" s="116" t="s">
        <v>293</v>
      </c>
      <c r="C548" s="118" t="s">
        <v>294</v>
      </c>
      <c r="D548" s="22" t="s">
        <v>937</v>
      </c>
      <c r="E548" s="22" t="s">
        <v>946</v>
      </c>
      <c r="F548" s="22"/>
      <c r="G548" s="22" t="s">
        <v>170</v>
      </c>
      <c r="H548" s="22" t="s">
        <v>152</v>
      </c>
      <c r="I548" s="66">
        <v>784</v>
      </c>
    </row>
    <row r="549" spans="2:9" hidden="1" x14ac:dyDescent="0.25">
      <c r="B549" s="116" t="s">
        <v>159</v>
      </c>
      <c r="C549" s="118" t="s">
        <v>61</v>
      </c>
      <c r="D549" s="22" t="s">
        <v>937</v>
      </c>
      <c r="E549" s="22" t="s">
        <v>947</v>
      </c>
      <c r="F549" s="22"/>
      <c r="G549" s="22" t="s">
        <v>170</v>
      </c>
      <c r="H549" s="22" t="s">
        <v>152</v>
      </c>
      <c r="I549" s="66">
        <v>784</v>
      </c>
    </row>
    <row r="550" spans="2:9" hidden="1" x14ac:dyDescent="0.25">
      <c r="B550" s="116" t="s">
        <v>83</v>
      </c>
      <c r="C550" s="118" t="s">
        <v>326</v>
      </c>
      <c r="D550" s="22" t="s">
        <v>937</v>
      </c>
      <c r="E550" s="22" t="s">
        <v>948</v>
      </c>
      <c r="F550" s="22"/>
      <c r="G550" s="22" t="s">
        <v>170</v>
      </c>
      <c r="H550" s="22" t="s">
        <v>152</v>
      </c>
      <c r="I550" s="66">
        <v>784</v>
      </c>
    </row>
    <row r="551" spans="2:9" hidden="1" x14ac:dyDescent="0.25">
      <c r="B551" s="116" t="s">
        <v>160</v>
      </c>
      <c r="C551" s="117" t="s">
        <v>62</v>
      </c>
      <c r="D551" s="22" t="s">
        <v>937</v>
      </c>
      <c r="E551" s="22" t="s">
        <v>949</v>
      </c>
      <c r="F551" s="22"/>
      <c r="G551" s="22" t="s">
        <v>170</v>
      </c>
      <c r="H551" s="22" t="s">
        <v>152</v>
      </c>
      <c r="I551" s="66">
        <v>784</v>
      </c>
    </row>
    <row r="552" spans="2:9" hidden="1" x14ac:dyDescent="0.25">
      <c r="B552" s="116" t="s">
        <v>160</v>
      </c>
      <c r="C552" s="117" t="s">
        <v>62</v>
      </c>
      <c r="D552" s="22" t="s">
        <v>937</v>
      </c>
      <c r="E552" s="22" t="s">
        <v>949</v>
      </c>
      <c r="F552" s="22"/>
      <c r="G552" s="22" t="s">
        <v>170</v>
      </c>
      <c r="H552" s="22" t="s">
        <v>152</v>
      </c>
      <c r="I552" s="66">
        <v>784</v>
      </c>
    </row>
    <row r="553" spans="2:9" hidden="1" x14ac:dyDescent="0.25">
      <c r="B553" s="116" t="s">
        <v>381</v>
      </c>
      <c r="C553" s="117" t="s">
        <v>382</v>
      </c>
      <c r="D553" s="22" t="s">
        <v>950</v>
      </c>
      <c r="E553" s="22" t="s">
        <v>951</v>
      </c>
      <c r="F553" s="22"/>
      <c r="G553" s="22" t="s">
        <v>170</v>
      </c>
      <c r="H553" s="22" t="s">
        <v>152</v>
      </c>
      <c r="I553" s="66">
        <v>875</v>
      </c>
    </row>
    <row r="554" spans="2:9" hidden="1" x14ac:dyDescent="0.25">
      <c r="B554" s="116" t="s">
        <v>161</v>
      </c>
      <c r="C554" s="117" t="s">
        <v>48</v>
      </c>
      <c r="D554" s="22" t="s">
        <v>952</v>
      </c>
      <c r="E554" s="22" t="s">
        <v>953</v>
      </c>
      <c r="F554" s="22"/>
      <c r="G554" s="22" t="s">
        <v>170</v>
      </c>
      <c r="H554" s="22" t="s">
        <v>152</v>
      </c>
      <c r="I554" s="66">
        <v>625</v>
      </c>
    </row>
    <row r="555" spans="2:9" hidden="1" x14ac:dyDescent="0.25">
      <c r="B555" s="116" t="s">
        <v>162</v>
      </c>
      <c r="C555" s="118" t="s">
        <v>49</v>
      </c>
      <c r="D555" s="22" t="s">
        <v>952</v>
      </c>
      <c r="E555" s="22" t="s">
        <v>954</v>
      </c>
      <c r="F555" s="22"/>
      <c r="G555" s="22" t="s">
        <v>170</v>
      </c>
      <c r="H555" s="22" t="s">
        <v>152</v>
      </c>
      <c r="I555" s="66">
        <v>625</v>
      </c>
    </row>
    <row r="556" spans="2:9" hidden="1" x14ac:dyDescent="0.25">
      <c r="B556" s="116" t="s">
        <v>161</v>
      </c>
      <c r="C556" s="117" t="s">
        <v>48</v>
      </c>
      <c r="D556" s="22" t="s">
        <v>955</v>
      </c>
      <c r="E556" s="22" t="s">
        <v>956</v>
      </c>
      <c r="F556" s="22"/>
      <c r="G556" s="22" t="s">
        <v>388</v>
      </c>
      <c r="H556" s="22" t="s">
        <v>152</v>
      </c>
      <c r="I556" s="66">
        <v>942.00424012762369</v>
      </c>
    </row>
    <row r="557" spans="2:9" hidden="1" x14ac:dyDescent="0.25">
      <c r="B557" s="116" t="s">
        <v>162</v>
      </c>
      <c r="C557" s="117" t="s">
        <v>49</v>
      </c>
      <c r="D557" s="22" t="s">
        <v>955</v>
      </c>
      <c r="E557" s="22" t="s">
        <v>957</v>
      </c>
      <c r="F557" s="22"/>
      <c r="G557" s="22" t="s">
        <v>388</v>
      </c>
      <c r="H557" s="22" t="s">
        <v>152</v>
      </c>
      <c r="I557" s="66">
        <v>958.0151370186253</v>
      </c>
    </row>
    <row r="558" spans="2:9" hidden="1" x14ac:dyDescent="0.25">
      <c r="B558" s="116" t="s">
        <v>167</v>
      </c>
      <c r="C558" s="117" t="s">
        <v>52</v>
      </c>
      <c r="D558" s="22" t="s">
        <v>955</v>
      </c>
      <c r="E558" s="22" t="s">
        <v>958</v>
      </c>
      <c r="F558" s="22"/>
      <c r="G558" s="22" t="s">
        <v>388</v>
      </c>
      <c r="H558" s="22" t="s">
        <v>152</v>
      </c>
      <c r="I558" s="66">
        <v>1021.0478030081741</v>
      </c>
    </row>
    <row r="559" spans="2:9" hidden="1" x14ac:dyDescent="0.25">
      <c r="B559" s="116" t="s">
        <v>166</v>
      </c>
      <c r="C559" s="117" t="s">
        <v>58</v>
      </c>
      <c r="D559" s="22" t="s">
        <v>955</v>
      </c>
      <c r="E559" s="22" t="s">
        <v>959</v>
      </c>
      <c r="F559" s="22"/>
      <c r="G559" s="22" t="s">
        <v>388</v>
      </c>
      <c r="H559" s="22" t="s">
        <v>152</v>
      </c>
      <c r="I559" s="66">
        <v>990.28142061578967</v>
      </c>
    </row>
    <row r="560" spans="2:9" hidden="1" x14ac:dyDescent="0.25">
      <c r="B560" s="116" t="s">
        <v>291</v>
      </c>
      <c r="C560" s="117" t="s">
        <v>247</v>
      </c>
      <c r="D560" s="22" t="s">
        <v>955</v>
      </c>
      <c r="E560" s="22" t="s">
        <v>960</v>
      </c>
      <c r="F560" s="22"/>
      <c r="G560" s="22" t="s">
        <v>388</v>
      </c>
      <c r="H560" s="22" t="s">
        <v>152</v>
      </c>
      <c r="I560" s="66">
        <v>919.84501329447551</v>
      </c>
    </row>
    <row r="561" spans="2:9" hidden="1" x14ac:dyDescent="0.25">
      <c r="B561" s="116" t="s">
        <v>293</v>
      </c>
      <c r="C561" s="117" t="s">
        <v>294</v>
      </c>
      <c r="D561" s="22" t="s">
        <v>955</v>
      </c>
      <c r="E561" s="22" t="s">
        <v>961</v>
      </c>
      <c r="F561" s="22"/>
      <c r="G561" s="22" t="s">
        <v>388</v>
      </c>
      <c r="H561" s="22" t="s">
        <v>152</v>
      </c>
      <c r="I561" s="66">
        <v>851.35296258833887</v>
      </c>
    </row>
    <row r="562" spans="2:9" hidden="1" x14ac:dyDescent="0.25">
      <c r="B562" s="116" t="s">
        <v>83</v>
      </c>
      <c r="C562" s="117" t="s">
        <v>326</v>
      </c>
      <c r="D562" s="22" t="s">
        <v>955</v>
      </c>
      <c r="E562" s="22" t="s">
        <v>962</v>
      </c>
      <c r="F562" s="22"/>
      <c r="G562" s="22" t="s">
        <v>388</v>
      </c>
      <c r="H562" s="22" t="s">
        <v>152</v>
      </c>
      <c r="I562" s="66">
        <v>943.59034174999965</v>
      </c>
    </row>
    <row r="563" spans="2:9" hidden="1" x14ac:dyDescent="0.25">
      <c r="B563" s="116" t="s">
        <v>321</v>
      </c>
      <c r="C563" s="118" t="s">
        <v>330</v>
      </c>
      <c r="D563" s="22" t="s">
        <v>955</v>
      </c>
      <c r="E563" s="22" t="s">
        <v>963</v>
      </c>
      <c r="F563" s="22"/>
      <c r="G563" s="22" t="s">
        <v>388</v>
      </c>
      <c r="H563" s="22" t="s">
        <v>152</v>
      </c>
      <c r="I563" s="66">
        <v>911.26932274807689</v>
      </c>
    </row>
    <row r="564" spans="2:9" hidden="1" x14ac:dyDescent="0.25">
      <c r="B564" s="116" t="s">
        <v>161</v>
      </c>
      <c r="C564" s="118" t="s">
        <v>48</v>
      </c>
      <c r="D564" s="22" t="s">
        <v>964</v>
      </c>
      <c r="E564" s="22" t="s">
        <v>965</v>
      </c>
      <c r="F564" s="22"/>
      <c r="G564" s="22" t="s">
        <v>388</v>
      </c>
      <c r="H564" s="22" t="s">
        <v>152</v>
      </c>
      <c r="I564" s="66">
        <v>942.00424012762369</v>
      </c>
    </row>
    <row r="565" spans="2:9" hidden="1" x14ac:dyDescent="0.25">
      <c r="B565" s="116" t="s">
        <v>162</v>
      </c>
      <c r="C565" s="118" t="s">
        <v>49</v>
      </c>
      <c r="D565" s="22" t="s">
        <v>964</v>
      </c>
      <c r="E565" s="22" t="s">
        <v>966</v>
      </c>
      <c r="F565" s="22"/>
      <c r="G565" s="22" t="s">
        <v>388</v>
      </c>
      <c r="H565" s="22" t="s">
        <v>152</v>
      </c>
      <c r="I565" s="66">
        <v>958.0151370186253</v>
      </c>
    </row>
    <row r="566" spans="2:9" hidden="1" x14ac:dyDescent="0.25">
      <c r="B566" s="116" t="s">
        <v>163</v>
      </c>
      <c r="C566" s="117" t="s">
        <v>50</v>
      </c>
      <c r="D566" s="22" t="s">
        <v>964</v>
      </c>
      <c r="E566" s="22" t="s">
        <v>967</v>
      </c>
      <c r="F566" s="22"/>
      <c r="G566" s="22" t="s">
        <v>388</v>
      </c>
      <c r="H566" s="22" t="s">
        <v>152</v>
      </c>
      <c r="I566" s="66">
        <v>983.38935293401971</v>
      </c>
    </row>
    <row r="567" spans="2:9" hidden="1" x14ac:dyDescent="0.25">
      <c r="B567" s="116" t="s">
        <v>164</v>
      </c>
      <c r="C567" s="117" t="s">
        <v>51</v>
      </c>
      <c r="D567" s="22" t="s">
        <v>964</v>
      </c>
      <c r="E567" s="22" t="s">
        <v>968</v>
      </c>
      <c r="F567" s="22"/>
      <c r="G567" s="22" t="s">
        <v>388</v>
      </c>
      <c r="H567" s="22" t="s">
        <v>152</v>
      </c>
      <c r="I567" s="66">
        <v>1051.0464980865963</v>
      </c>
    </row>
    <row r="568" spans="2:9" hidden="1" x14ac:dyDescent="0.25">
      <c r="B568" s="116" t="s">
        <v>167</v>
      </c>
      <c r="C568" s="117" t="s">
        <v>52</v>
      </c>
      <c r="D568" s="22" t="s">
        <v>964</v>
      </c>
      <c r="E568" s="22" t="s">
        <v>969</v>
      </c>
      <c r="F568" s="22"/>
      <c r="G568" s="22" t="s">
        <v>388</v>
      </c>
      <c r="H568" s="22" t="s">
        <v>152</v>
      </c>
      <c r="I568" s="66">
        <v>1021.0478030081741</v>
      </c>
    </row>
    <row r="569" spans="2:9" hidden="1" x14ac:dyDescent="0.25">
      <c r="B569" s="116" t="s">
        <v>154</v>
      </c>
      <c r="C569" s="117" t="s">
        <v>55</v>
      </c>
      <c r="D569" s="22" t="s">
        <v>964</v>
      </c>
      <c r="E569" s="22" t="s">
        <v>970</v>
      </c>
      <c r="F569" s="22"/>
      <c r="G569" s="22" t="s">
        <v>388</v>
      </c>
      <c r="H569" s="22" t="s">
        <v>152</v>
      </c>
      <c r="I569" s="66">
        <v>973.13505461340833</v>
      </c>
    </row>
    <row r="570" spans="2:9" hidden="1" x14ac:dyDescent="0.25">
      <c r="B570" s="116" t="s">
        <v>165</v>
      </c>
      <c r="C570" s="117" t="s">
        <v>56</v>
      </c>
      <c r="D570" s="22" t="s">
        <v>964</v>
      </c>
      <c r="E570" s="22" t="s">
        <v>971</v>
      </c>
      <c r="F570" s="22"/>
      <c r="G570" s="22" t="s">
        <v>388</v>
      </c>
      <c r="H570" s="22" t="s">
        <v>152</v>
      </c>
      <c r="I570" s="66">
        <v>1085.345348984401</v>
      </c>
    </row>
    <row r="571" spans="2:9" hidden="1" x14ac:dyDescent="0.25">
      <c r="B571" s="116" t="s">
        <v>166</v>
      </c>
      <c r="C571" s="117" t="s">
        <v>58</v>
      </c>
      <c r="D571" s="22" t="s">
        <v>964</v>
      </c>
      <c r="E571" s="22" t="s">
        <v>972</v>
      </c>
      <c r="F571" s="22"/>
      <c r="G571" s="22" t="s">
        <v>388</v>
      </c>
      <c r="H571" s="22" t="s">
        <v>152</v>
      </c>
      <c r="I571" s="66">
        <v>990.28142061578967</v>
      </c>
    </row>
    <row r="572" spans="2:9" hidden="1" x14ac:dyDescent="0.25">
      <c r="B572" s="116" t="s">
        <v>291</v>
      </c>
      <c r="C572" s="117" t="s">
        <v>247</v>
      </c>
      <c r="D572" s="22" t="s">
        <v>964</v>
      </c>
      <c r="E572" s="22" t="s">
        <v>973</v>
      </c>
      <c r="F572" s="22"/>
      <c r="G572" s="22" t="s">
        <v>388</v>
      </c>
      <c r="H572" s="22" t="s">
        <v>152</v>
      </c>
      <c r="I572" s="66">
        <v>919.84501329447551</v>
      </c>
    </row>
    <row r="573" spans="2:9" hidden="1" x14ac:dyDescent="0.25">
      <c r="B573" s="116" t="s">
        <v>321</v>
      </c>
      <c r="C573" s="118" t="s">
        <v>330</v>
      </c>
      <c r="D573" s="22" t="s">
        <v>964</v>
      </c>
      <c r="E573" s="22" t="s">
        <v>974</v>
      </c>
      <c r="F573" s="22"/>
      <c r="G573" s="22" t="s">
        <v>388</v>
      </c>
      <c r="H573" s="22" t="s">
        <v>152</v>
      </c>
      <c r="I573" s="66">
        <v>911.26932274807689</v>
      </c>
    </row>
    <row r="574" spans="2:9" hidden="1" x14ac:dyDescent="0.25">
      <c r="B574" s="116" t="s">
        <v>381</v>
      </c>
      <c r="C574" s="118" t="s">
        <v>382</v>
      </c>
      <c r="D574" s="22" t="s">
        <v>975</v>
      </c>
      <c r="E574" s="22" t="s">
        <v>976</v>
      </c>
      <c r="F574" s="22"/>
      <c r="G574" s="22" t="s">
        <v>459</v>
      </c>
      <c r="H574" s="22" t="s">
        <v>152</v>
      </c>
      <c r="I574" s="66">
        <v>664.91</v>
      </c>
    </row>
    <row r="575" spans="2:9" hidden="1" x14ac:dyDescent="0.25">
      <c r="B575" s="116" t="s">
        <v>166</v>
      </c>
      <c r="C575" s="118" t="s">
        <v>58</v>
      </c>
      <c r="D575" s="22" t="s">
        <v>975</v>
      </c>
      <c r="E575" s="22" t="s">
        <v>977</v>
      </c>
      <c r="F575" s="22"/>
      <c r="G575" s="22" t="s">
        <v>459</v>
      </c>
      <c r="H575" s="22" t="s">
        <v>152</v>
      </c>
      <c r="I575" s="66">
        <v>664.91</v>
      </c>
    </row>
    <row r="576" spans="2:9" hidden="1" x14ac:dyDescent="0.25">
      <c r="B576" s="116" t="s">
        <v>161</v>
      </c>
      <c r="C576" s="22" t="s">
        <v>48</v>
      </c>
      <c r="D576" s="22" t="s">
        <v>978</v>
      </c>
      <c r="E576" s="22" t="s">
        <v>979</v>
      </c>
      <c r="F576" s="22"/>
      <c r="G576" s="22" t="s">
        <v>170</v>
      </c>
      <c r="H576" s="22" t="s">
        <v>152</v>
      </c>
      <c r="I576" s="66">
        <v>1010</v>
      </c>
    </row>
    <row r="577" spans="2:9" hidden="1" x14ac:dyDescent="0.25">
      <c r="B577" s="116" t="s">
        <v>162</v>
      </c>
      <c r="C577" s="118" t="s">
        <v>49</v>
      </c>
      <c r="D577" s="22" t="s">
        <v>978</v>
      </c>
      <c r="E577" s="22" t="s">
        <v>980</v>
      </c>
      <c r="F577" s="22"/>
      <c r="G577" s="22" t="s">
        <v>170</v>
      </c>
      <c r="H577" s="22" t="s">
        <v>152</v>
      </c>
      <c r="I577" s="66">
        <v>1010</v>
      </c>
    </row>
    <row r="578" spans="2:9" hidden="1" x14ac:dyDescent="0.25">
      <c r="B578" s="116" t="s">
        <v>167</v>
      </c>
      <c r="C578" s="118" t="s">
        <v>52</v>
      </c>
      <c r="D578" s="22" t="s">
        <v>978</v>
      </c>
      <c r="E578" s="22" t="s">
        <v>981</v>
      </c>
      <c r="F578" s="22"/>
      <c r="G578" s="22" t="s">
        <v>170</v>
      </c>
      <c r="H578" s="22" t="s">
        <v>152</v>
      </c>
      <c r="I578" s="66">
        <v>1010</v>
      </c>
    </row>
    <row r="579" spans="2:9" hidden="1" x14ac:dyDescent="0.25">
      <c r="B579" s="116" t="s">
        <v>165</v>
      </c>
      <c r="C579" s="22" t="s">
        <v>56</v>
      </c>
      <c r="D579" s="22" t="s">
        <v>978</v>
      </c>
      <c r="E579" s="22" t="s">
        <v>982</v>
      </c>
      <c r="F579" s="22"/>
      <c r="G579" s="22" t="s">
        <v>170</v>
      </c>
      <c r="H579" s="22" t="s">
        <v>152</v>
      </c>
      <c r="I579" s="66">
        <v>1010</v>
      </c>
    </row>
    <row r="580" spans="2:9" hidden="1" x14ac:dyDescent="0.25">
      <c r="B580" s="116" t="s">
        <v>166</v>
      </c>
      <c r="C580" s="117" t="s">
        <v>58</v>
      </c>
      <c r="D580" s="22" t="s">
        <v>978</v>
      </c>
      <c r="E580" s="22" t="s">
        <v>983</v>
      </c>
      <c r="F580" s="22"/>
      <c r="G580" s="22" t="s">
        <v>170</v>
      </c>
      <c r="H580" s="22" t="s">
        <v>152</v>
      </c>
      <c r="I580" s="66">
        <v>1010</v>
      </c>
    </row>
    <row r="581" spans="2:9" hidden="1" x14ac:dyDescent="0.25">
      <c r="B581" s="116" t="s">
        <v>381</v>
      </c>
      <c r="C581" s="22" t="s">
        <v>382</v>
      </c>
      <c r="D581" s="22" t="s">
        <v>984</v>
      </c>
      <c r="E581" s="22" t="s">
        <v>985</v>
      </c>
      <c r="F581" s="22"/>
      <c r="G581" s="22" t="s">
        <v>170</v>
      </c>
      <c r="H581" s="22" t="s">
        <v>152</v>
      </c>
      <c r="I581" s="66">
        <v>875</v>
      </c>
    </row>
    <row r="582" spans="2:9" hidden="1" x14ac:dyDescent="0.25">
      <c r="B582" s="116" t="s">
        <v>293</v>
      </c>
      <c r="C582" s="22" t="s">
        <v>294</v>
      </c>
      <c r="D582" s="22" t="s">
        <v>984</v>
      </c>
      <c r="E582" s="22" t="s">
        <v>986</v>
      </c>
      <c r="F582" s="22"/>
      <c r="G582" s="22" t="s">
        <v>170</v>
      </c>
      <c r="H582" s="22" t="s">
        <v>152</v>
      </c>
      <c r="I582" s="66">
        <v>875</v>
      </c>
    </row>
    <row r="583" spans="2:9" hidden="1" x14ac:dyDescent="0.25">
      <c r="B583" s="116" t="s">
        <v>381</v>
      </c>
      <c r="C583" s="22" t="s">
        <v>382</v>
      </c>
      <c r="D583" s="22" t="s">
        <v>987</v>
      </c>
      <c r="E583" s="22" t="s">
        <v>988</v>
      </c>
      <c r="F583" s="22"/>
      <c r="G583" s="22" t="s">
        <v>459</v>
      </c>
      <c r="H583" s="22" t="s">
        <v>152</v>
      </c>
      <c r="I583" s="66">
        <v>664.91</v>
      </c>
    </row>
    <row r="584" spans="2:9" hidden="1" x14ac:dyDescent="0.25">
      <c r="B584" s="116" t="s">
        <v>381</v>
      </c>
      <c r="C584" s="22" t="s">
        <v>382</v>
      </c>
      <c r="D584" s="22" t="s">
        <v>989</v>
      </c>
      <c r="E584" s="22" t="s">
        <v>990</v>
      </c>
      <c r="F584" s="22"/>
      <c r="G584" s="22" t="s">
        <v>459</v>
      </c>
      <c r="H584" s="22" t="s">
        <v>152</v>
      </c>
      <c r="I584" s="66">
        <v>664.91</v>
      </c>
    </row>
    <row r="585" spans="2:9" hidden="1" x14ac:dyDescent="0.25">
      <c r="B585" s="116" t="s">
        <v>381</v>
      </c>
      <c r="C585" s="22" t="s">
        <v>382</v>
      </c>
      <c r="D585" s="22" t="s">
        <v>991</v>
      </c>
      <c r="E585" s="22" t="s">
        <v>992</v>
      </c>
      <c r="F585" s="22"/>
      <c r="G585" s="22" t="s">
        <v>170</v>
      </c>
      <c r="H585" s="22" t="s">
        <v>152</v>
      </c>
      <c r="I585" s="66">
        <v>830</v>
      </c>
    </row>
    <row r="586" spans="2:9" hidden="1" x14ac:dyDescent="0.25">
      <c r="B586" s="116" t="s">
        <v>161</v>
      </c>
      <c r="C586" s="118" t="s">
        <v>48</v>
      </c>
      <c r="D586" s="22" t="s">
        <v>993</v>
      </c>
      <c r="E586" s="22" t="s">
        <v>994</v>
      </c>
      <c r="F586" s="22"/>
      <c r="G586" s="22" t="s">
        <v>995</v>
      </c>
      <c r="H586" s="22" t="s">
        <v>152</v>
      </c>
      <c r="I586" s="66">
        <v>894.9040281212425</v>
      </c>
    </row>
    <row r="587" spans="2:9" hidden="1" x14ac:dyDescent="0.25">
      <c r="B587" s="116" t="s">
        <v>162</v>
      </c>
      <c r="C587" s="117" t="s">
        <v>49</v>
      </c>
      <c r="D587" s="22" t="s">
        <v>993</v>
      </c>
      <c r="E587" s="22" t="s">
        <v>996</v>
      </c>
      <c r="F587" s="22"/>
      <c r="G587" s="22" t="s">
        <v>995</v>
      </c>
      <c r="H587" s="22" t="s">
        <v>152</v>
      </c>
      <c r="I587" s="66">
        <v>910.11438016769398</v>
      </c>
    </row>
    <row r="588" spans="2:9" hidden="1" x14ac:dyDescent="0.25">
      <c r="B588" s="116" t="s">
        <v>167</v>
      </c>
      <c r="C588" s="117" t="s">
        <v>52</v>
      </c>
      <c r="D588" s="22" t="s">
        <v>993</v>
      </c>
      <c r="E588" s="22" t="s">
        <v>997</v>
      </c>
      <c r="F588" s="22"/>
      <c r="G588" s="22" t="s">
        <v>995</v>
      </c>
      <c r="H588" s="22" t="s">
        <v>152</v>
      </c>
      <c r="I588" s="66">
        <v>969.99541285776536</v>
      </c>
    </row>
    <row r="589" spans="2:9" hidden="1" x14ac:dyDescent="0.25">
      <c r="B589" s="116" t="s">
        <v>165</v>
      </c>
      <c r="C589" s="117" t="s">
        <v>56</v>
      </c>
      <c r="D589" s="22" t="s">
        <v>993</v>
      </c>
      <c r="E589" s="22" t="s">
        <v>998</v>
      </c>
      <c r="F589" s="22"/>
      <c r="G589" s="22" t="s">
        <v>995</v>
      </c>
      <c r="H589" s="22" t="s">
        <v>152</v>
      </c>
      <c r="I589" s="66">
        <v>1031.0780815351809</v>
      </c>
    </row>
    <row r="590" spans="2:9" hidden="1" x14ac:dyDescent="0.25">
      <c r="B590" s="116" t="s">
        <v>166</v>
      </c>
      <c r="C590" s="117" t="s">
        <v>58</v>
      </c>
      <c r="D590" s="22" t="s">
        <v>993</v>
      </c>
      <c r="E590" s="22" t="s">
        <v>999</v>
      </c>
      <c r="F590" s="22"/>
      <c r="G590" s="22" t="s">
        <v>995</v>
      </c>
      <c r="H590" s="22" t="s">
        <v>152</v>
      </c>
      <c r="I590" s="66">
        <v>940.76734958500015</v>
      </c>
    </row>
    <row r="591" spans="2:9" hidden="1" x14ac:dyDescent="0.25">
      <c r="B591" s="116" t="s">
        <v>83</v>
      </c>
      <c r="C591" s="117" t="s">
        <v>326</v>
      </c>
      <c r="D591" s="22" t="s">
        <v>993</v>
      </c>
      <c r="E591" s="22" t="s">
        <v>1000</v>
      </c>
      <c r="F591" s="22"/>
      <c r="G591" s="22" t="s">
        <v>995</v>
      </c>
      <c r="H591" s="22" t="s">
        <v>152</v>
      </c>
      <c r="I591" s="66">
        <v>896.41082466249964</v>
      </c>
    </row>
    <row r="592" spans="2:9" hidden="1" x14ac:dyDescent="0.25">
      <c r="B592" s="116" t="s">
        <v>321</v>
      </c>
      <c r="C592" s="118" t="s">
        <v>330</v>
      </c>
      <c r="D592" s="114" t="s">
        <v>993</v>
      </c>
      <c r="E592" s="22" t="s">
        <v>1001</v>
      </c>
      <c r="F592" s="22"/>
      <c r="G592" s="22" t="s">
        <v>995</v>
      </c>
      <c r="H592" s="22" t="s">
        <v>152</v>
      </c>
      <c r="I592" s="66">
        <v>865.70585661067298</v>
      </c>
    </row>
    <row r="593" spans="2:9" hidden="1" x14ac:dyDescent="0.25">
      <c r="B593" s="116" t="s">
        <v>381</v>
      </c>
      <c r="C593" s="22" t="s">
        <v>382</v>
      </c>
      <c r="D593" s="22" t="s">
        <v>1002</v>
      </c>
      <c r="E593" s="22" t="s">
        <v>1003</v>
      </c>
      <c r="F593" s="22"/>
      <c r="G593" s="22" t="s">
        <v>170</v>
      </c>
      <c r="H593" s="22" t="s">
        <v>152</v>
      </c>
      <c r="I593" s="66">
        <v>1020</v>
      </c>
    </row>
    <row r="594" spans="2:9" hidden="1" x14ac:dyDescent="0.25">
      <c r="B594" s="116" t="s">
        <v>161</v>
      </c>
      <c r="C594" s="22" t="s">
        <v>48</v>
      </c>
      <c r="D594" s="22" t="s">
        <v>1004</v>
      </c>
      <c r="E594" s="22" t="s">
        <v>1005</v>
      </c>
      <c r="F594" s="22"/>
      <c r="G594" s="22" t="s">
        <v>388</v>
      </c>
      <c r="H594" s="22" t="s">
        <v>152</v>
      </c>
      <c r="I594" s="66">
        <v>942.00424012762369</v>
      </c>
    </row>
    <row r="595" spans="2:9" hidden="1" x14ac:dyDescent="0.25">
      <c r="B595" s="116" t="s">
        <v>167</v>
      </c>
      <c r="C595" s="22" t="s">
        <v>52</v>
      </c>
      <c r="D595" s="22" t="s">
        <v>1004</v>
      </c>
      <c r="E595" s="22" t="s">
        <v>1006</v>
      </c>
      <c r="F595" s="22"/>
      <c r="G595" s="22" t="s">
        <v>388</v>
      </c>
      <c r="H595" s="22" t="s">
        <v>152</v>
      </c>
      <c r="I595" s="66">
        <v>1021.0478030081741</v>
      </c>
    </row>
    <row r="596" spans="2:9" hidden="1" x14ac:dyDescent="0.25">
      <c r="B596" s="116" t="s">
        <v>166</v>
      </c>
      <c r="C596" s="22" t="s">
        <v>58</v>
      </c>
      <c r="D596" s="22" t="s">
        <v>1004</v>
      </c>
      <c r="E596" s="22" t="s">
        <v>1007</v>
      </c>
      <c r="F596" s="22"/>
      <c r="G596" s="22" t="s">
        <v>388</v>
      </c>
      <c r="H596" s="22" t="s">
        <v>152</v>
      </c>
      <c r="I596" s="66">
        <v>990.28142061578967</v>
      </c>
    </row>
    <row r="597" spans="2:9" hidden="1" x14ac:dyDescent="0.25">
      <c r="B597" s="116" t="s">
        <v>321</v>
      </c>
      <c r="C597" s="22" t="s">
        <v>330</v>
      </c>
      <c r="D597" s="22" t="s">
        <v>1004</v>
      </c>
      <c r="E597" s="22" t="s">
        <v>1008</v>
      </c>
      <c r="F597" s="22"/>
      <c r="G597" s="22" t="s">
        <v>388</v>
      </c>
      <c r="H597" s="22" t="s">
        <v>152</v>
      </c>
      <c r="I597" s="66">
        <v>911.26932274807689</v>
      </c>
    </row>
    <row r="598" spans="2:9" hidden="1" x14ac:dyDescent="0.25">
      <c r="B598" s="116" t="s">
        <v>161</v>
      </c>
      <c r="C598" s="117" t="s">
        <v>48</v>
      </c>
      <c r="D598" s="22" t="s">
        <v>1009</v>
      </c>
      <c r="E598" s="22" t="s">
        <v>1010</v>
      </c>
      <c r="F598" s="22"/>
      <c r="G598" s="22" t="s">
        <v>170</v>
      </c>
      <c r="H598" s="22" t="s">
        <v>152</v>
      </c>
      <c r="I598" s="66">
        <v>740</v>
      </c>
    </row>
    <row r="599" spans="2:9" hidden="1" x14ac:dyDescent="0.25">
      <c r="B599" s="116" t="s">
        <v>162</v>
      </c>
      <c r="C599" s="22" t="s">
        <v>49</v>
      </c>
      <c r="D599" s="22" t="s">
        <v>1009</v>
      </c>
      <c r="E599" s="22" t="s">
        <v>1011</v>
      </c>
      <c r="F599" s="22"/>
      <c r="G599" s="22" t="s">
        <v>170</v>
      </c>
      <c r="H599" s="22" t="s">
        <v>152</v>
      </c>
      <c r="I599" s="66">
        <v>740</v>
      </c>
    </row>
    <row r="600" spans="2:9" hidden="1" x14ac:dyDescent="0.25">
      <c r="B600" s="116" t="s">
        <v>83</v>
      </c>
      <c r="C600" s="22" t="s">
        <v>326</v>
      </c>
      <c r="D600" s="22" t="s">
        <v>1009</v>
      </c>
      <c r="E600" s="22" t="s">
        <v>1012</v>
      </c>
      <c r="F600" s="22"/>
      <c r="G600" s="22" t="s">
        <v>170</v>
      </c>
      <c r="H600" s="22" t="s">
        <v>152</v>
      </c>
      <c r="I600" s="66">
        <v>740</v>
      </c>
    </row>
    <row r="601" spans="2:9" hidden="1" x14ac:dyDescent="0.25">
      <c r="B601" s="116" t="s">
        <v>321</v>
      </c>
      <c r="C601" s="22" t="s">
        <v>330</v>
      </c>
      <c r="D601" s="22" t="s">
        <v>1009</v>
      </c>
      <c r="E601" s="22" t="s">
        <v>1013</v>
      </c>
      <c r="F601" s="22"/>
      <c r="G601" s="22" t="s">
        <v>170</v>
      </c>
      <c r="H601" s="22" t="s">
        <v>152</v>
      </c>
      <c r="I601" s="66">
        <v>740</v>
      </c>
    </row>
    <row r="602" spans="2:9" hidden="1" x14ac:dyDescent="0.25">
      <c r="B602" s="116" t="s">
        <v>149</v>
      </c>
      <c r="C602" s="22" t="s">
        <v>150</v>
      </c>
      <c r="D602" s="22" t="s">
        <v>1014</v>
      </c>
      <c r="E602" s="22" t="s">
        <v>1015</v>
      </c>
      <c r="F602" s="22"/>
      <c r="G602" s="22" t="s">
        <v>388</v>
      </c>
      <c r="H602" s="22" t="s">
        <v>152</v>
      </c>
      <c r="I602" s="66">
        <v>922.47451012794693</v>
      </c>
    </row>
    <row r="603" spans="2:9" hidden="1" x14ac:dyDescent="0.25">
      <c r="B603" s="116" t="s">
        <v>164</v>
      </c>
      <c r="C603" s="22" t="s">
        <v>51</v>
      </c>
      <c r="D603" s="22" t="s">
        <v>1014</v>
      </c>
      <c r="E603" s="22" t="s">
        <v>1016</v>
      </c>
      <c r="F603" s="22"/>
      <c r="G603" s="22" t="s">
        <v>388</v>
      </c>
      <c r="H603" s="22" t="s">
        <v>152</v>
      </c>
      <c r="I603" s="66">
        <v>1051.0464980865963</v>
      </c>
    </row>
    <row r="604" spans="2:9" hidden="1" x14ac:dyDescent="0.25">
      <c r="B604" s="116" t="s">
        <v>167</v>
      </c>
      <c r="C604" s="22" t="s">
        <v>52</v>
      </c>
      <c r="D604" s="22" t="s">
        <v>1014</v>
      </c>
      <c r="E604" s="22" t="s">
        <v>1017</v>
      </c>
      <c r="F604" s="22"/>
      <c r="G604" s="22" t="s">
        <v>388</v>
      </c>
      <c r="H604" s="22" t="s">
        <v>152</v>
      </c>
      <c r="I604" s="66">
        <v>1021.0478030081741</v>
      </c>
    </row>
    <row r="605" spans="2:9" hidden="1" x14ac:dyDescent="0.25">
      <c r="B605" s="116" t="s">
        <v>165</v>
      </c>
      <c r="C605" s="22" t="s">
        <v>56</v>
      </c>
      <c r="D605" s="22" t="s">
        <v>1014</v>
      </c>
      <c r="E605" s="22" t="s">
        <v>1018</v>
      </c>
      <c r="F605" s="22"/>
      <c r="G605" s="22" t="s">
        <v>388</v>
      </c>
      <c r="H605" s="22" t="s">
        <v>152</v>
      </c>
      <c r="I605" s="66">
        <v>1085.345348984401</v>
      </c>
    </row>
    <row r="606" spans="2:9" hidden="1" x14ac:dyDescent="0.25">
      <c r="B606" s="116" t="s">
        <v>293</v>
      </c>
      <c r="C606" s="22" t="s">
        <v>294</v>
      </c>
      <c r="D606" s="22" t="s">
        <v>1014</v>
      </c>
      <c r="E606" s="22" t="s">
        <v>1019</v>
      </c>
      <c r="F606" s="22"/>
      <c r="G606" s="22" t="s">
        <v>388</v>
      </c>
      <c r="H606" s="22" t="s">
        <v>152</v>
      </c>
      <c r="I606" s="66">
        <v>851.35296258833887</v>
      </c>
    </row>
    <row r="607" spans="2:9" hidden="1" x14ac:dyDescent="0.25">
      <c r="B607" s="116" t="s">
        <v>160</v>
      </c>
      <c r="C607" s="22" t="s">
        <v>62</v>
      </c>
      <c r="D607" s="22" t="s">
        <v>1014</v>
      </c>
      <c r="E607" s="22" t="s">
        <v>1020</v>
      </c>
      <c r="F607" s="22"/>
      <c r="G607" s="22" t="s">
        <v>388</v>
      </c>
      <c r="H607" s="22" t="s">
        <v>152</v>
      </c>
      <c r="I607" s="66">
        <v>957.90835476142138</v>
      </c>
    </row>
    <row r="608" spans="2:9" hidden="1" x14ac:dyDescent="0.25">
      <c r="B608" s="116" t="s">
        <v>162</v>
      </c>
      <c r="C608" s="22" t="s">
        <v>49</v>
      </c>
      <c r="D608" s="22" t="s">
        <v>1021</v>
      </c>
      <c r="E608" s="22" t="s">
        <v>1022</v>
      </c>
      <c r="F608" s="22"/>
      <c r="G608" s="22" t="s">
        <v>170</v>
      </c>
      <c r="H608" s="22" t="s">
        <v>152</v>
      </c>
      <c r="I608" s="66">
        <v>775</v>
      </c>
    </row>
    <row r="609" spans="2:9" hidden="1" x14ac:dyDescent="0.25">
      <c r="B609" s="116" t="s">
        <v>321</v>
      </c>
      <c r="C609" s="22" t="s">
        <v>330</v>
      </c>
      <c r="D609" s="22" t="s">
        <v>1021</v>
      </c>
      <c r="E609" s="22" t="s">
        <v>1023</v>
      </c>
      <c r="F609" s="22"/>
      <c r="G609" s="22" t="s">
        <v>170</v>
      </c>
      <c r="H609" s="22" t="s">
        <v>152</v>
      </c>
      <c r="I609" s="66">
        <v>775</v>
      </c>
    </row>
    <row r="610" spans="2:9" hidden="1" x14ac:dyDescent="0.25">
      <c r="B610" s="116" t="s">
        <v>168</v>
      </c>
      <c r="C610" s="22" t="s">
        <v>54</v>
      </c>
      <c r="D610" s="22" t="s">
        <v>1024</v>
      </c>
      <c r="E610" s="22" t="s">
        <v>1025</v>
      </c>
      <c r="F610" s="22"/>
      <c r="G610" s="22" t="s">
        <v>388</v>
      </c>
      <c r="H610" s="22" t="s">
        <v>152</v>
      </c>
      <c r="I610" s="66">
        <v>856.27287781027769</v>
      </c>
    </row>
    <row r="611" spans="2:9" hidden="1" x14ac:dyDescent="0.25">
      <c r="B611" s="116" t="s">
        <v>156</v>
      </c>
      <c r="C611" s="22" t="s">
        <v>157</v>
      </c>
      <c r="D611" s="22" t="s">
        <v>1024</v>
      </c>
      <c r="E611" s="22" t="s">
        <v>1026</v>
      </c>
      <c r="F611" s="22"/>
      <c r="G611" s="22" t="s">
        <v>388</v>
      </c>
      <c r="H611" s="22" t="s">
        <v>152</v>
      </c>
      <c r="I611" s="66">
        <v>834</v>
      </c>
    </row>
    <row r="612" spans="2:9" hidden="1" x14ac:dyDescent="0.25">
      <c r="B612" s="116" t="s">
        <v>159</v>
      </c>
      <c r="C612" s="118" t="s">
        <v>61</v>
      </c>
      <c r="D612" s="22" t="s">
        <v>1024</v>
      </c>
      <c r="E612" s="22" t="s">
        <v>1027</v>
      </c>
      <c r="F612" s="22"/>
      <c r="G612" s="22" t="s">
        <v>388</v>
      </c>
      <c r="H612" s="22" t="s">
        <v>152</v>
      </c>
      <c r="I612" s="66">
        <v>1010.9620176108102</v>
      </c>
    </row>
    <row r="613" spans="2:9" hidden="1" x14ac:dyDescent="0.25">
      <c r="B613" s="116" t="s">
        <v>160</v>
      </c>
      <c r="C613" s="118" t="s">
        <v>62</v>
      </c>
      <c r="D613" s="22" t="s">
        <v>1024</v>
      </c>
      <c r="E613" s="22" t="s">
        <v>1028</v>
      </c>
      <c r="F613" s="22"/>
      <c r="G613" s="22" t="s">
        <v>388</v>
      </c>
      <c r="H613" s="22" t="s">
        <v>152</v>
      </c>
      <c r="I613" s="66">
        <v>957.90835476142138</v>
      </c>
    </row>
    <row r="614" spans="2:9" hidden="1" x14ac:dyDescent="0.25">
      <c r="B614" s="116" t="s">
        <v>322</v>
      </c>
      <c r="C614" s="118" t="s">
        <v>328</v>
      </c>
      <c r="D614" s="22" t="s">
        <v>1024</v>
      </c>
      <c r="E614" s="22" t="s">
        <v>1029</v>
      </c>
      <c r="F614" s="22"/>
      <c r="G614" s="22" t="s">
        <v>388</v>
      </c>
      <c r="H614" s="22" t="s">
        <v>152</v>
      </c>
      <c r="I614" s="66">
        <v>1004.6902026560742</v>
      </c>
    </row>
    <row r="615" spans="2:9" hidden="1" x14ac:dyDescent="0.25">
      <c r="B615" s="116" t="s">
        <v>167</v>
      </c>
      <c r="C615" s="118" t="s">
        <v>52</v>
      </c>
      <c r="D615" s="22" t="s">
        <v>1030</v>
      </c>
      <c r="E615" s="22" t="s">
        <v>1031</v>
      </c>
      <c r="F615" s="22"/>
      <c r="G615" s="22" t="s">
        <v>388</v>
      </c>
      <c r="H615" s="22" t="s">
        <v>152</v>
      </c>
      <c r="I615" s="66">
        <v>1021.0478030081741</v>
      </c>
    </row>
    <row r="616" spans="2:9" hidden="1" x14ac:dyDescent="0.25">
      <c r="B616" s="116" t="s">
        <v>154</v>
      </c>
      <c r="C616" s="118" t="s">
        <v>55</v>
      </c>
      <c r="D616" s="22" t="s">
        <v>1030</v>
      </c>
      <c r="E616" s="22" t="s">
        <v>1032</v>
      </c>
      <c r="F616" s="22"/>
      <c r="G616" s="22" t="s">
        <v>388</v>
      </c>
      <c r="H616" s="22" t="s">
        <v>152</v>
      </c>
      <c r="I616" s="66">
        <v>973.13505461340833</v>
      </c>
    </row>
    <row r="617" spans="2:9" hidden="1" x14ac:dyDescent="0.25">
      <c r="B617" s="119" t="s">
        <v>291</v>
      </c>
      <c r="C617" s="115" t="s">
        <v>247</v>
      </c>
      <c r="D617" s="115" t="s">
        <v>1030</v>
      </c>
      <c r="E617" s="22" t="s">
        <v>1033</v>
      </c>
      <c r="F617" s="22"/>
      <c r="G617" s="22" t="s">
        <v>388</v>
      </c>
      <c r="H617" s="22" t="s">
        <v>152</v>
      </c>
      <c r="I617" s="66">
        <v>919.84501329447551</v>
      </c>
    </row>
    <row r="618" spans="2:9" hidden="1" x14ac:dyDescent="0.25">
      <c r="B618" s="116" t="s">
        <v>158</v>
      </c>
      <c r="C618" s="22" t="s">
        <v>60</v>
      </c>
      <c r="D618" s="22" t="s">
        <v>1030</v>
      </c>
      <c r="E618" s="22" t="s">
        <v>1034</v>
      </c>
      <c r="F618" s="22"/>
      <c r="G618" s="22" t="s">
        <v>388</v>
      </c>
      <c r="H618" s="22" t="s">
        <v>152</v>
      </c>
      <c r="I618" s="66">
        <v>929.71635483670025</v>
      </c>
    </row>
    <row r="619" spans="2:9" hidden="1" x14ac:dyDescent="0.25">
      <c r="B619" s="116" t="s">
        <v>293</v>
      </c>
      <c r="C619" s="22" t="s">
        <v>294</v>
      </c>
      <c r="D619" s="22" t="s">
        <v>1030</v>
      </c>
      <c r="E619" s="22" t="s">
        <v>1035</v>
      </c>
      <c r="F619" s="22"/>
      <c r="G619" s="22" t="s">
        <v>388</v>
      </c>
      <c r="H619" s="22" t="s">
        <v>152</v>
      </c>
      <c r="I619" s="66">
        <v>851.35296258833887</v>
      </c>
    </row>
    <row r="620" spans="2:9" hidden="1" x14ac:dyDescent="0.25">
      <c r="B620" s="116" t="s">
        <v>291</v>
      </c>
      <c r="C620" s="118" t="s">
        <v>247</v>
      </c>
      <c r="D620" s="22" t="s">
        <v>1036</v>
      </c>
      <c r="E620" s="22" t="s">
        <v>1037</v>
      </c>
      <c r="F620" s="22"/>
      <c r="G620" s="22" t="s">
        <v>170</v>
      </c>
      <c r="H620" s="22" t="s">
        <v>152</v>
      </c>
      <c r="I620" s="66">
        <v>875</v>
      </c>
    </row>
    <row r="621" spans="2:9" hidden="1" x14ac:dyDescent="0.25">
      <c r="B621" s="116" t="s">
        <v>161</v>
      </c>
      <c r="C621" s="22" t="s">
        <v>48</v>
      </c>
      <c r="D621" s="22" t="s">
        <v>1038</v>
      </c>
      <c r="E621" s="22" t="s">
        <v>1039</v>
      </c>
      <c r="F621" s="22"/>
      <c r="G621" s="22" t="s">
        <v>170</v>
      </c>
      <c r="H621" s="22" t="s">
        <v>152</v>
      </c>
      <c r="I621" s="66">
        <v>725</v>
      </c>
    </row>
    <row r="622" spans="2:9" hidden="1" x14ac:dyDescent="0.25">
      <c r="B622" s="116" t="s">
        <v>162</v>
      </c>
      <c r="C622" s="22" t="s">
        <v>49</v>
      </c>
      <c r="D622" s="22" t="s">
        <v>1038</v>
      </c>
      <c r="E622" s="22" t="s">
        <v>1040</v>
      </c>
      <c r="F622" s="22"/>
      <c r="G622" s="22" t="s">
        <v>170</v>
      </c>
      <c r="H622" s="22" t="s">
        <v>152</v>
      </c>
      <c r="I622" s="66">
        <v>725</v>
      </c>
    </row>
    <row r="623" spans="2:9" hidden="1" x14ac:dyDescent="0.25">
      <c r="B623" s="116" t="s">
        <v>321</v>
      </c>
      <c r="C623" s="22" t="s">
        <v>330</v>
      </c>
      <c r="D623" s="22" t="s">
        <v>1038</v>
      </c>
      <c r="E623" s="22" t="s">
        <v>1041</v>
      </c>
      <c r="F623" s="22"/>
      <c r="G623" s="22" t="s">
        <v>170</v>
      </c>
      <c r="H623" s="22" t="s">
        <v>152</v>
      </c>
      <c r="I623" s="66">
        <v>725</v>
      </c>
    </row>
    <row r="624" spans="2:9" hidden="1" x14ac:dyDescent="0.25">
      <c r="B624" s="116" t="s">
        <v>149</v>
      </c>
      <c r="C624" s="22" t="s">
        <v>150</v>
      </c>
      <c r="D624" s="22" t="s">
        <v>1042</v>
      </c>
      <c r="E624" s="22" t="s">
        <v>1043</v>
      </c>
      <c r="F624" s="22"/>
      <c r="G624" s="22" t="s">
        <v>388</v>
      </c>
      <c r="H624" s="22" t="s">
        <v>152</v>
      </c>
      <c r="I624" s="66">
        <v>922.47451012794693</v>
      </c>
    </row>
    <row r="625" spans="2:9" hidden="1" x14ac:dyDescent="0.25">
      <c r="B625" s="116" t="s">
        <v>153</v>
      </c>
      <c r="C625" s="22" t="s">
        <v>53</v>
      </c>
      <c r="D625" s="22" t="s">
        <v>1042</v>
      </c>
      <c r="E625" s="22" t="s">
        <v>1044</v>
      </c>
      <c r="F625" s="22"/>
      <c r="G625" s="22" t="s">
        <v>388</v>
      </c>
      <c r="H625" s="22" t="s">
        <v>152</v>
      </c>
      <c r="I625" s="66">
        <v>824.98047544778797</v>
      </c>
    </row>
    <row r="626" spans="2:9" hidden="1" x14ac:dyDescent="0.25">
      <c r="B626" s="116" t="s">
        <v>154</v>
      </c>
      <c r="C626" s="22" t="s">
        <v>55</v>
      </c>
      <c r="D626" s="22" t="s">
        <v>1042</v>
      </c>
      <c r="E626" s="22" t="s">
        <v>1045</v>
      </c>
      <c r="F626" s="22"/>
      <c r="G626" s="22" t="s">
        <v>388</v>
      </c>
      <c r="H626" s="22" t="s">
        <v>152</v>
      </c>
      <c r="I626" s="66">
        <v>973.13505461340833</v>
      </c>
    </row>
    <row r="627" spans="2:9" hidden="1" x14ac:dyDescent="0.25">
      <c r="B627" s="116" t="s">
        <v>156</v>
      </c>
      <c r="C627" s="22" t="s">
        <v>157</v>
      </c>
      <c r="D627" s="22" t="s">
        <v>1042</v>
      </c>
      <c r="E627" s="22" t="s">
        <v>1046</v>
      </c>
      <c r="F627" s="22"/>
      <c r="G627" s="22" t="s">
        <v>388</v>
      </c>
      <c r="H627" s="22" t="s">
        <v>152</v>
      </c>
      <c r="I627" s="66">
        <v>834.48</v>
      </c>
    </row>
    <row r="628" spans="2:9" hidden="1" x14ac:dyDescent="0.25">
      <c r="B628" s="116" t="s">
        <v>158</v>
      </c>
      <c r="C628" s="22" t="s">
        <v>60</v>
      </c>
      <c r="D628" s="22" t="s">
        <v>1042</v>
      </c>
      <c r="E628" s="22" t="s">
        <v>1047</v>
      </c>
      <c r="F628" s="22"/>
      <c r="G628" s="22" t="s">
        <v>388</v>
      </c>
      <c r="H628" s="22" t="s">
        <v>152</v>
      </c>
      <c r="I628" s="66">
        <v>929.71635483670025</v>
      </c>
    </row>
    <row r="629" spans="2:9" hidden="1" x14ac:dyDescent="0.25">
      <c r="B629" s="116" t="s">
        <v>293</v>
      </c>
      <c r="C629" s="22" t="s">
        <v>294</v>
      </c>
      <c r="D629" s="22" t="s">
        <v>1042</v>
      </c>
      <c r="E629" s="22" t="s">
        <v>1048</v>
      </c>
      <c r="F629" s="22"/>
      <c r="G629" s="22" t="s">
        <v>388</v>
      </c>
      <c r="H629" s="22" t="s">
        <v>152</v>
      </c>
      <c r="I629" s="66">
        <v>851.35296258833887</v>
      </c>
    </row>
    <row r="630" spans="2:9" hidden="1" x14ac:dyDescent="0.25">
      <c r="B630" s="116" t="s">
        <v>159</v>
      </c>
      <c r="C630" s="118" t="s">
        <v>61</v>
      </c>
      <c r="D630" s="22" t="s">
        <v>1042</v>
      </c>
      <c r="E630" s="22" t="s">
        <v>1049</v>
      </c>
      <c r="F630" s="22"/>
      <c r="G630" s="22" t="s">
        <v>388</v>
      </c>
      <c r="H630" s="22" t="s">
        <v>152</v>
      </c>
      <c r="I630" s="66">
        <v>1010.9620176108102</v>
      </c>
    </row>
    <row r="631" spans="2:9" hidden="1" x14ac:dyDescent="0.25">
      <c r="B631" s="116" t="s">
        <v>160</v>
      </c>
      <c r="C631" s="22" t="s">
        <v>62</v>
      </c>
      <c r="D631" s="22" t="s">
        <v>1042</v>
      </c>
      <c r="E631" s="22" t="s">
        <v>1050</v>
      </c>
      <c r="F631" s="22"/>
      <c r="G631" s="22" t="s">
        <v>388</v>
      </c>
      <c r="H631" s="22" t="s">
        <v>152</v>
      </c>
      <c r="I631" s="66">
        <v>957.90835476142138</v>
      </c>
    </row>
    <row r="632" spans="2:9" hidden="1" x14ac:dyDescent="0.25">
      <c r="B632" s="116" t="s">
        <v>160</v>
      </c>
      <c r="C632" s="22" t="s">
        <v>62</v>
      </c>
      <c r="D632" s="22" t="s">
        <v>1042</v>
      </c>
      <c r="E632" s="22" t="s">
        <v>1050</v>
      </c>
      <c r="F632" s="22"/>
      <c r="G632" s="22" t="s">
        <v>388</v>
      </c>
      <c r="H632" s="22" t="s">
        <v>152</v>
      </c>
      <c r="I632" s="66">
        <v>957.90835476142138</v>
      </c>
    </row>
    <row r="633" spans="2:9" hidden="1" x14ac:dyDescent="0.25">
      <c r="B633" s="116" t="s">
        <v>160</v>
      </c>
      <c r="C633" s="22" t="s">
        <v>62</v>
      </c>
      <c r="D633" s="22" t="s">
        <v>1042</v>
      </c>
      <c r="E633" s="22" t="s">
        <v>1050</v>
      </c>
      <c r="F633" s="22"/>
      <c r="G633" s="22" t="s">
        <v>388</v>
      </c>
      <c r="H633" s="22" t="s">
        <v>152</v>
      </c>
      <c r="I633" s="66">
        <v>957.90835476142138</v>
      </c>
    </row>
    <row r="634" spans="2:9" hidden="1" x14ac:dyDescent="0.25">
      <c r="B634" s="116" t="s">
        <v>381</v>
      </c>
      <c r="C634" s="22" t="s">
        <v>382</v>
      </c>
      <c r="D634" s="22" t="s">
        <v>1051</v>
      </c>
      <c r="E634" s="22" t="s">
        <v>1052</v>
      </c>
      <c r="F634" s="22"/>
      <c r="G634" s="22" t="s">
        <v>170</v>
      </c>
      <c r="H634" s="22" t="s">
        <v>152</v>
      </c>
      <c r="I634" s="66">
        <v>944</v>
      </c>
    </row>
    <row r="635" spans="2:9" hidden="1" x14ac:dyDescent="0.25">
      <c r="B635" s="116" t="s">
        <v>166</v>
      </c>
      <c r="C635" s="22" t="s">
        <v>58</v>
      </c>
      <c r="D635" s="22" t="s">
        <v>1053</v>
      </c>
      <c r="E635" s="22" t="s">
        <v>1054</v>
      </c>
      <c r="F635" s="22"/>
      <c r="G635" s="22" t="s">
        <v>170</v>
      </c>
      <c r="H635" s="22" t="s">
        <v>152</v>
      </c>
      <c r="I635" s="66">
        <v>700</v>
      </c>
    </row>
    <row r="636" spans="2:9" hidden="1" x14ac:dyDescent="0.25">
      <c r="B636" s="116" t="s">
        <v>166</v>
      </c>
      <c r="C636" s="22" t="s">
        <v>58</v>
      </c>
      <c r="D636" s="22" t="s">
        <v>1055</v>
      </c>
      <c r="E636" s="22" t="s">
        <v>1056</v>
      </c>
      <c r="F636" s="22"/>
      <c r="G636" s="22" t="s">
        <v>170</v>
      </c>
      <c r="H636" s="22" t="s">
        <v>152</v>
      </c>
      <c r="I636" s="66">
        <v>700</v>
      </c>
    </row>
    <row r="637" spans="2:9" hidden="1" x14ac:dyDescent="0.25">
      <c r="B637" s="116" t="s">
        <v>168</v>
      </c>
      <c r="C637" s="22" t="s">
        <v>54</v>
      </c>
      <c r="D637" s="22" t="s">
        <v>1057</v>
      </c>
      <c r="E637" s="22" t="s">
        <v>1058</v>
      </c>
      <c r="F637" s="22"/>
      <c r="G637" s="22" t="s">
        <v>170</v>
      </c>
      <c r="H637" s="22" t="s">
        <v>152</v>
      </c>
      <c r="I637" s="66">
        <v>815</v>
      </c>
    </row>
    <row r="638" spans="2:9" x14ac:dyDescent="0.25">
      <c r="B638" s="116" t="s">
        <v>380</v>
      </c>
      <c r="C638" s="22" t="s">
        <v>383</v>
      </c>
      <c r="D638" s="22" t="s">
        <v>1057</v>
      </c>
      <c r="E638" s="22" t="s">
        <v>1059</v>
      </c>
      <c r="F638" s="22"/>
      <c r="G638" s="22" t="s">
        <v>170</v>
      </c>
      <c r="H638" s="22" t="s">
        <v>152</v>
      </c>
      <c r="I638" s="66">
        <v>815</v>
      </c>
    </row>
    <row r="639" spans="2:9" hidden="1" x14ac:dyDescent="0.25">
      <c r="B639" s="116" t="s">
        <v>322</v>
      </c>
      <c r="C639" s="22" t="s">
        <v>328</v>
      </c>
      <c r="D639" s="22" t="s">
        <v>1057</v>
      </c>
      <c r="E639" s="22" t="s">
        <v>1060</v>
      </c>
      <c r="F639" s="22"/>
      <c r="G639" s="22" t="s">
        <v>170</v>
      </c>
      <c r="H639" s="22" t="s">
        <v>152</v>
      </c>
      <c r="I639" s="66">
        <v>815</v>
      </c>
    </row>
    <row r="640" spans="2:9" hidden="1" x14ac:dyDescent="0.25">
      <c r="B640" s="116" t="s">
        <v>83</v>
      </c>
      <c r="C640" s="22" t="s">
        <v>326</v>
      </c>
      <c r="D640" s="22" t="s">
        <v>1061</v>
      </c>
      <c r="E640" s="22" t="s">
        <v>1062</v>
      </c>
      <c r="F640" s="22"/>
      <c r="G640" s="22" t="s">
        <v>170</v>
      </c>
      <c r="H640" s="22" t="s">
        <v>152</v>
      </c>
      <c r="I640" s="66">
        <v>715</v>
      </c>
    </row>
    <row r="641" spans="2:9" hidden="1" x14ac:dyDescent="0.25">
      <c r="B641" s="116" t="s">
        <v>164</v>
      </c>
      <c r="C641" s="22" t="s">
        <v>51</v>
      </c>
      <c r="D641" s="22" t="s">
        <v>1063</v>
      </c>
      <c r="E641" s="22" t="s">
        <v>1064</v>
      </c>
      <c r="F641" s="22"/>
      <c r="G641" s="22" t="s">
        <v>388</v>
      </c>
      <c r="H641" s="22" t="s">
        <v>152</v>
      </c>
      <c r="I641" s="66">
        <v>1051.0464980865963</v>
      </c>
    </row>
    <row r="642" spans="2:9" hidden="1" x14ac:dyDescent="0.25">
      <c r="B642" s="116" t="s">
        <v>167</v>
      </c>
      <c r="C642" s="22" t="s">
        <v>52</v>
      </c>
      <c r="D642" s="22" t="s">
        <v>1063</v>
      </c>
      <c r="E642" s="22" t="s">
        <v>1065</v>
      </c>
      <c r="F642" s="22"/>
      <c r="G642" s="22" t="s">
        <v>388</v>
      </c>
      <c r="H642" s="22" t="s">
        <v>152</v>
      </c>
      <c r="I642" s="66">
        <v>1021.0478030081741</v>
      </c>
    </row>
    <row r="643" spans="2:9" hidden="1" x14ac:dyDescent="0.25">
      <c r="B643" s="116" t="s">
        <v>166</v>
      </c>
      <c r="C643" s="22" t="s">
        <v>58</v>
      </c>
      <c r="D643" s="22" t="s">
        <v>1063</v>
      </c>
      <c r="E643" s="22" t="s">
        <v>1066</v>
      </c>
      <c r="F643" s="22"/>
      <c r="G643" s="22" t="s">
        <v>388</v>
      </c>
      <c r="H643" s="22" t="s">
        <v>152</v>
      </c>
      <c r="I643" s="66">
        <v>990.28142061578967</v>
      </c>
    </row>
    <row r="644" spans="2:9" hidden="1" x14ac:dyDescent="0.25">
      <c r="B644" s="116" t="s">
        <v>83</v>
      </c>
      <c r="C644" s="22" t="s">
        <v>326</v>
      </c>
      <c r="D644" s="22" t="s">
        <v>1063</v>
      </c>
      <c r="E644" s="22" t="s">
        <v>1067</v>
      </c>
      <c r="F644" s="22"/>
      <c r="G644" s="22" t="s">
        <v>388</v>
      </c>
      <c r="H644" s="22" t="s">
        <v>152</v>
      </c>
      <c r="I644" s="66">
        <v>943.59034174999965</v>
      </c>
    </row>
    <row r="645" spans="2:9" hidden="1" x14ac:dyDescent="0.25">
      <c r="B645" s="116" t="s">
        <v>161</v>
      </c>
      <c r="C645" s="22" t="s">
        <v>48</v>
      </c>
      <c r="D645" s="22" t="s">
        <v>1068</v>
      </c>
      <c r="E645" s="22" t="s">
        <v>1069</v>
      </c>
      <c r="F645" s="22"/>
      <c r="G645" s="22" t="s">
        <v>388</v>
      </c>
      <c r="H645" s="22" t="s">
        <v>152</v>
      </c>
      <c r="I645" s="66">
        <v>942.00424012762369</v>
      </c>
    </row>
    <row r="646" spans="2:9" hidden="1" x14ac:dyDescent="0.25">
      <c r="B646" s="116" t="s">
        <v>162</v>
      </c>
      <c r="C646" s="22" t="s">
        <v>49</v>
      </c>
      <c r="D646" s="22" t="s">
        <v>1068</v>
      </c>
      <c r="E646" s="22" t="s">
        <v>1070</v>
      </c>
      <c r="F646" s="22"/>
      <c r="G646" s="22" t="s">
        <v>388</v>
      </c>
      <c r="H646" s="22" t="s">
        <v>152</v>
      </c>
      <c r="I646" s="66">
        <v>958.0151370186253</v>
      </c>
    </row>
    <row r="647" spans="2:9" hidden="1" x14ac:dyDescent="0.25">
      <c r="B647" s="116" t="s">
        <v>164</v>
      </c>
      <c r="C647" s="118" t="s">
        <v>51</v>
      </c>
      <c r="D647" s="22" t="s">
        <v>1068</v>
      </c>
      <c r="E647" s="22" t="s">
        <v>1071</v>
      </c>
      <c r="F647" s="22"/>
      <c r="G647" s="22" t="s">
        <v>388</v>
      </c>
      <c r="H647" s="22" t="s">
        <v>152</v>
      </c>
      <c r="I647" s="66">
        <v>1051.0464980865963</v>
      </c>
    </row>
    <row r="648" spans="2:9" hidden="1" x14ac:dyDescent="0.25">
      <c r="B648" s="116" t="s">
        <v>165</v>
      </c>
      <c r="C648" s="118" t="s">
        <v>56</v>
      </c>
      <c r="D648" s="22" t="s">
        <v>1068</v>
      </c>
      <c r="E648" s="22" t="s">
        <v>1072</v>
      </c>
      <c r="F648" s="22"/>
      <c r="G648" s="22" t="s">
        <v>388</v>
      </c>
      <c r="H648" s="22" t="s">
        <v>152</v>
      </c>
      <c r="I648" s="66">
        <v>1085.345348984401</v>
      </c>
    </row>
    <row r="649" spans="2:9" hidden="1" x14ac:dyDescent="0.25">
      <c r="B649" s="116" t="s">
        <v>291</v>
      </c>
      <c r="C649" s="22" t="s">
        <v>247</v>
      </c>
      <c r="D649" s="22" t="s">
        <v>1068</v>
      </c>
      <c r="E649" s="22" t="s">
        <v>1073</v>
      </c>
      <c r="F649" s="22"/>
      <c r="G649" s="22" t="s">
        <v>388</v>
      </c>
      <c r="H649" s="22" t="s">
        <v>152</v>
      </c>
      <c r="I649" s="66">
        <v>919.84501329447551</v>
      </c>
    </row>
    <row r="650" spans="2:9" hidden="1" x14ac:dyDescent="0.25">
      <c r="B650" s="116" t="s">
        <v>83</v>
      </c>
      <c r="C650" s="22" t="s">
        <v>326</v>
      </c>
      <c r="D650" s="22" t="s">
        <v>1068</v>
      </c>
      <c r="E650" s="22" t="s">
        <v>1074</v>
      </c>
      <c r="F650" s="22"/>
      <c r="G650" s="22" t="s">
        <v>388</v>
      </c>
      <c r="H650" s="22" t="s">
        <v>152</v>
      </c>
      <c r="I650" s="66">
        <v>943.59034174999965</v>
      </c>
    </row>
    <row r="651" spans="2:9" hidden="1" x14ac:dyDescent="0.25">
      <c r="B651" s="116" t="s">
        <v>321</v>
      </c>
      <c r="C651" s="117" t="s">
        <v>330</v>
      </c>
      <c r="D651" s="22" t="s">
        <v>1068</v>
      </c>
      <c r="E651" s="22" t="s">
        <v>1075</v>
      </c>
      <c r="F651" s="22"/>
      <c r="G651" s="22" t="s">
        <v>388</v>
      </c>
      <c r="H651" s="22" t="s">
        <v>152</v>
      </c>
      <c r="I651" s="66">
        <v>911.26932274807689</v>
      </c>
    </row>
    <row r="652" spans="2:9" hidden="1" x14ac:dyDescent="0.25">
      <c r="B652" s="116" t="s">
        <v>83</v>
      </c>
      <c r="C652" s="22" t="s">
        <v>326</v>
      </c>
      <c r="D652" s="22" t="s">
        <v>1076</v>
      </c>
      <c r="E652" s="22" t="s">
        <v>1077</v>
      </c>
      <c r="F652" s="22"/>
      <c r="G652" s="22" t="s">
        <v>170</v>
      </c>
      <c r="H652" s="22" t="s">
        <v>152</v>
      </c>
      <c r="I652" s="66">
        <v>700</v>
      </c>
    </row>
    <row r="653" spans="2:9" hidden="1" x14ac:dyDescent="0.25">
      <c r="B653" s="116" t="s">
        <v>167</v>
      </c>
      <c r="C653" s="22" t="s">
        <v>52</v>
      </c>
      <c r="D653" s="22" t="s">
        <v>1078</v>
      </c>
      <c r="E653" s="22" t="s">
        <v>1079</v>
      </c>
      <c r="F653" s="22"/>
      <c r="G653" s="22" t="s">
        <v>170</v>
      </c>
      <c r="H653" s="22" t="s">
        <v>152</v>
      </c>
      <c r="I653" s="66">
        <v>925</v>
      </c>
    </row>
    <row r="654" spans="2:9" hidden="1" x14ac:dyDescent="0.25">
      <c r="B654" s="116" t="s">
        <v>165</v>
      </c>
      <c r="C654" s="117" t="s">
        <v>56</v>
      </c>
      <c r="D654" s="22" t="s">
        <v>1078</v>
      </c>
      <c r="E654" s="22" t="s">
        <v>1080</v>
      </c>
      <c r="F654" s="22"/>
      <c r="G654" s="22" t="s">
        <v>170</v>
      </c>
      <c r="H654" s="22" t="s">
        <v>152</v>
      </c>
      <c r="I654" s="66">
        <v>925</v>
      </c>
    </row>
    <row r="655" spans="2:9" hidden="1" x14ac:dyDescent="0.25">
      <c r="B655" s="116" t="s">
        <v>161</v>
      </c>
      <c r="C655" s="22" t="s">
        <v>48</v>
      </c>
      <c r="D655" s="22" t="s">
        <v>1081</v>
      </c>
      <c r="E655" s="22" t="s">
        <v>1082</v>
      </c>
      <c r="F655" s="22"/>
      <c r="G655" s="22" t="s">
        <v>170</v>
      </c>
      <c r="H655" s="22" t="s">
        <v>152</v>
      </c>
      <c r="I655" s="66">
        <v>875</v>
      </c>
    </row>
    <row r="656" spans="2:9" hidden="1" x14ac:dyDescent="0.25">
      <c r="B656" s="116" t="s">
        <v>162</v>
      </c>
      <c r="C656" s="22" t="s">
        <v>49</v>
      </c>
      <c r="D656" s="22" t="s">
        <v>1081</v>
      </c>
      <c r="E656" s="22" t="s">
        <v>1083</v>
      </c>
      <c r="F656" s="22"/>
      <c r="G656" s="22" t="s">
        <v>170</v>
      </c>
      <c r="H656" s="22" t="s">
        <v>152</v>
      </c>
      <c r="I656" s="66">
        <v>875</v>
      </c>
    </row>
    <row r="657" spans="2:9" hidden="1" x14ac:dyDescent="0.25">
      <c r="B657" s="116" t="s">
        <v>168</v>
      </c>
      <c r="C657" s="22" t="s">
        <v>54</v>
      </c>
      <c r="D657" s="22" t="s">
        <v>1081</v>
      </c>
      <c r="E657" s="22" t="s">
        <v>1084</v>
      </c>
      <c r="F657" s="22"/>
      <c r="G657" s="22" t="s">
        <v>170</v>
      </c>
      <c r="H657" s="22" t="s">
        <v>152</v>
      </c>
      <c r="I657" s="66">
        <v>875</v>
      </c>
    </row>
    <row r="658" spans="2:9" hidden="1" x14ac:dyDescent="0.25">
      <c r="B658" s="116" t="s">
        <v>166</v>
      </c>
      <c r="C658" s="22" t="s">
        <v>58</v>
      </c>
      <c r="D658" s="22" t="s">
        <v>1081</v>
      </c>
      <c r="E658" s="22" t="s">
        <v>1085</v>
      </c>
      <c r="F658" s="22"/>
      <c r="G658" s="22" t="s">
        <v>170</v>
      </c>
      <c r="H658" s="22" t="s">
        <v>152</v>
      </c>
      <c r="I658" s="66">
        <v>875</v>
      </c>
    </row>
    <row r="659" spans="2:9" hidden="1" x14ac:dyDescent="0.25">
      <c r="B659" s="116" t="s">
        <v>158</v>
      </c>
      <c r="C659" s="22" t="s">
        <v>60</v>
      </c>
      <c r="D659" s="22" t="s">
        <v>1081</v>
      </c>
      <c r="E659" s="22" t="s">
        <v>1086</v>
      </c>
      <c r="F659" s="22"/>
      <c r="G659" s="22" t="s">
        <v>170</v>
      </c>
      <c r="H659" s="22" t="s">
        <v>152</v>
      </c>
      <c r="I659" s="66">
        <v>875</v>
      </c>
    </row>
    <row r="660" spans="2:9" hidden="1" x14ac:dyDescent="0.25">
      <c r="B660" s="116" t="s">
        <v>293</v>
      </c>
      <c r="C660" s="22" t="s">
        <v>294</v>
      </c>
      <c r="D660" s="22" t="s">
        <v>1081</v>
      </c>
      <c r="E660" s="22" t="s">
        <v>1087</v>
      </c>
      <c r="F660" s="22"/>
      <c r="G660" s="22" t="s">
        <v>170</v>
      </c>
      <c r="H660" s="22" t="s">
        <v>152</v>
      </c>
      <c r="I660" s="66">
        <v>875</v>
      </c>
    </row>
    <row r="661" spans="2:9" hidden="1" x14ac:dyDescent="0.25">
      <c r="B661" s="116" t="s">
        <v>83</v>
      </c>
      <c r="C661" s="22" t="s">
        <v>326</v>
      </c>
      <c r="D661" s="22" t="s">
        <v>1081</v>
      </c>
      <c r="E661" s="22" t="s">
        <v>1088</v>
      </c>
      <c r="F661" s="22"/>
      <c r="G661" s="22" t="s">
        <v>170</v>
      </c>
      <c r="H661" s="22" t="s">
        <v>152</v>
      </c>
      <c r="I661" s="66">
        <v>875</v>
      </c>
    </row>
    <row r="662" spans="2:9" hidden="1" x14ac:dyDescent="0.25">
      <c r="B662" s="116" t="s">
        <v>321</v>
      </c>
      <c r="C662" s="22" t="s">
        <v>330</v>
      </c>
      <c r="D662" s="22" t="s">
        <v>1081</v>
      </c>
      <c r="E662" s="22" t="s">
        <v>1089</v>
      </c>
      <c r="F662" s="22"/>
      <c r="G662" s="22" t="s">
        <v>170</v>
      </c>
      <c r="H662" s="22" t="s">
        <v>152</v>
      </c>
      <c r="I662" s="66">
        <v>875</v>
      </c>
    </row>
    <row r="663" spans="2:9" hidden="1" x14ac:dyDescent="0.25">
      <c r="B663" s="116" t="s">
        <v>322</v>
      </c>
      <c r="C663" s="22" t="s">
        <v>328</v>
      </c>
      <c r="D663" s="22" t="s">
        <v>1081</v>
      </c>
      <c r="E663" s="22" t="s">
        <v>1090</v>
      </c>
      <c r="F663" s="22"/>
      <c r="G663" s="22" t="s">
        <v>170</v>
      </c>
      <c r="H663" s="22" t="s">
        <v>152</v>
      </c>
      <c r="I663" s="66">
        <v>875</v>
      </c>
    </row>
    <row r="664" spans="2:9" hidden="1" x14ac:dyDescent="0.25">
      <c r="B664" s="116" t="s">
        <v>168</v>
      </c>
      <c r="C664" s="22" t="s">
        <v>54</v>
      </c>
      <c r="D664" s="22" t="s">
        <v>1091</v>
      </c>
      <c r="E664" s="22" t="s">
        <v>1092</v>
      </c>
      <c r="F664" s="22"/>
      <c r="G664" s="22" t="s">
        <v>170</v>
      </c>
      <c r="H664" s="22" t="s">
        <v>152</v>
      </c>
      <c r="I664" s="66">
        <v>980</v>
      </c>
    </row>
    <row r="665" spans="2:9" hidden="1" x14ac:dyDescent="0.25">
      <c r="B665" s="116" t="s">
        <v>161</v>
      </c>
      <c r="C665" s="22" t="s">
        <v>48</v>
      </c>
      <c r="D665" s="22" t="s">
        <v>1093</v>
      </c>
      <c r="E665" s="22" t="s">
        <v>1094</v>
      </c>
      <c r="F665" s="22"/>
      <c r="G665" s="22" t="s">
        <v>170</v>
      </c>
      <c r="H665" s="22" t="s">
        <v>152</v>
      </c>
      <c r="I665" s="66">
        <v>556.07000000000005</v>
      </c>
    </row>
    <row r="666" spans="2:9" hidden="1" x14ac:dyDescent="0.25">
      <c r="B666" s="116" t="s">
        <v>162</v>
      </c>
      <c r="C666" s="22" t="s">
        <v>49</v>
      </c>
      <c r="D666" s="22" t="s">
        <v>1093</v>
      </c>
      <c r="E666" s="22" t="s">
        <v>1095</v>
      </c>
      <c r="F666" s="22"/>
      <c r="G666" s="22" t="s">
        <v>170</v>
      </c>
      <c r="H666" s="22" t="s">
        <v>152</v>
      </c>
      <c r="I666" s="66">
        <v>556.07000000000005</v>
      </c>
    </row>
    <row r="667" spans="2:9" hidden="1" x14ac:dyDescent="0.25">
      <c r="B667" s="116" t="s">
        <v>321</v>
      </c>
      <c r="C667" s="22" t="s">
        <v>330</v>
      </c>
      <c r="D667" s="22" t="s">
        <v>1093</v>
      </c>
      <c r="E667" s="22" t="s">
        <v>1096</v>
      </c>
      <c r="F667" s="22"/>
      <c r="G667" s="22" t="s">
        <v>170</v>
      </c>
      <c r="H667" s="22" t="s">
        <v>152</v>
      </c>
      <c r="I667" s="66">
        <v>556.07000000000005</v>
      </c>
    </row>
    <row r="668" spans="2:9" hidden="1" x14ac:dyDescent="0.25">
      <c r="B668" s="116" t="s">
        <v>149</v>
      </c>
      <c r="C668" s="118" t="s">
        <v>150</v>
      </c>
      <c r="D668" s="22" t="s">
        <v>1097</v>
      </c>
      <c r="E668" s="22" t="s">
        <v>1098</v>
      </c>
      <c r="F668" s="22"/>
      <c r="G668" s="22" t="s">
        <v>388</v>
      </c>
      <c r="H668" s="22" t="s">
        <v>152</v>
      </c>
      <c r="I668" s="66">
        <v>922.47451012794693</v>
      </c>
    </row>
    <row r="669" spans="2:9" hidden="1" x14ac:dyDescent="0.25">
      <c r="B669" s="116" t="s">
        <v>163</v>
      </c>
      <c r="C669" s="117" t="s">
        <v>50</v>
      </c>
      <c r="D669" s="22" t="s">
        <v>1097</v>
      </c>
      <c r="E669" s="22" t="s">
        <v>1099</v>
      </c>
      <c r="F669" s="22"/>
      <c r="G669" s="22" t="s">
        <v>388</v>
      </c>
      <c r="H669" s="22" t="s">
        <v>152</v>
      </c>
      <c r="I669" s="66">
        <v>983.38935293401971</v>
      </c>
    </row>
    <row r="670" spans="2:9" hidden="1" x14ac:dyDescent="0.25">
      <c r="B670" s="116" t="s">
        <v>153</v>
      </c>
      <c r="C670" s="22" t="s">
        <v>53</v>
      </c>
      <c r="D670" s="22" t="s">
        <v>1097</v>
      </c>
      <c r="E670" s="22" t="s">
        <v>1100</v>
      </c>
      <c r="F670" s="22"/>
      <c r="G670" s="22" t="s">
        <v>388</v>
      </c>
      <c r="H670" s="22" t="s">
        <v>152</v>
      </c>
      <c r="I670" s="66">
        <v>824.98047544778797</v>
      </c>
    </row>
    <row r="671" spans="2:9" hidden="1" x14ac:dyDescent="0.25">
      <c r="B671" s="116" t="s">
        <v>156</v>
      </c>
      <c r="C671" s="22" t="s">
        <v>157</v>
      </c>
      <c r="D671" s="22" t="s">
        <v>1097</v>
      </c>
      <c r="E671" s="22" t="s">
        <v>1101</v>
      </c>
      <c r="F671" s="22"/>
      <c r="G671" s="22" t="s">
        <v>388</v>
      </c>
      <c r="H671" s="22" t="s">
        <v>152</v>
      </c>
      <c r="I671" s="66">
        <v>834</v>
      </c>
    </row>
    <row r="672" spans="2:9" hidden="1" x14ac:dyDescent="0.25">
      <c r="B672" s="116" t="s">
        <v>160</v>
      </c>
      <c r="C672" s="117" t="s">
        <v>62</v>
      </c>
      <c r="D672" s="22" t="s">
        <v>1097</v>
      </c>
      <c r="E672" s="22" t="s">
        <v>1102</v>
      </c>
      <c r="F672" s="22"/>
      <c r="G672" s="22" t="s">
        <v>388</v>
      </c>
      <c r="H672" s="22" t="s">
        <v>152</v>
      </c>
      <c r="I672" s="66">
        <v>957.90835476142138</v>
      </c>
    </row>
    <row r="673" spans="2:9" hidden="1" x14ac:dyDescent="0.25">
      <c r="B673" s="116" t="s">
        <v>160</v>
      </c>
      <c r="C673" s="22" t="s">
        <v>62</v>
      </c>
      <c r="D673" s="22" t="s">
        <v>1097</v>
      </c>
      <c r="E673" s="22" t="s">
        <v>1102</v>
      </c>
      <c r="F673" s="22"/>
      <c r="G673" s="22" t="s">
        <v>388</v>
      </c>
      <c r="H673" s="22" t="s">
        <v>152</v>
      </c>
      <c r="I673" s="66">
        <v>957.90835476142138</v>
      </c>
    </row>
    <row r="674" spans="2:9" hidden="1" x14ac:dyDescent="0.25">
      <c r="B674" s="116" t="s">
        <v>291</v>
      </c>
      <c r="C674" s="22" t="s">
        <v>247</v>
      </c>
      <c r="D674" s="22" t="s">
        <v>1103</v>
      </c>
      <c r="E674" s="22" t="s">
        <v>1104</v>
      </c>
      <c r="F674" s="22"/>
      <c r="G674" s="22" t="s">
        <v>388</v>
      </c>
      <c r="H674" s="22" t="s">
        <v>152</v>
      </c>
      <c r="I674" s="66">
        <v>919.84501329447551</v>
      </c>
    </row>
    <row r="675" spans="2:9" hidden="1" x14ac:dyDescent="0.25">
      <c r="B675" s="116" t="s">
        <v>149</v>
      </c>
      <c r="C675" s="22" t="s">
        <v>150</v>
      </c>
      <c r="D675" s="22" t="s">
        <v>1105</v>
      </c>
      <c r="E675" s="22" t="s">
        <v>1106</v>
      </c>
      <c r="F675" s="22"/>
      <c r="G675" s="22" t="s">
        <v>388</v>
      </c>
      <c r="H675" s="22" t="s">
        <v>152</v>
      </c>
      <c r="I675" s="66">
        <v>922.47451012794693</v>
      </c>
    </row>
    <row r="676" spans="2:9" hidden="1" x14ac:dyDescent="0.25">
      <c r="B676" s="116" t="s">
        <v>153</v>
      </c>
      <c r="C676" s="22" t="s">
        <v>53</v>
      </c>
      <c r="D676" s="22" t="s">
        <v>1105</v>
      </c>
      <c r="E676" s="22" t="s">
        <v>1107</v>
      </c>
      <c r="F676" s="22"/>
      <c r="G676" s="22" t="s">
        <v>388</v>
      </c>
      <c r="H676" s="22" t="s">
        <v>152</v>
      </c>
      <c r="I676" s="66">
        <v>824.98047544778797</v>
      </c>
    </row>
    <row r="677" spans="2:9" hidden="1" x14ac:dyDescent="0.25">
      <c r="B677" s="116" t="s">
        <v>156</v>
      </c>
      <c r="C677" s="22" t="s">
        <v>157</v>
      </c>
      <c r="D677" s="22" t="s">
        <v>1105</v>
      </c>
      <c r="E677" s="22" t="s">
        <v>1108</v>
      </c>
      <c r="F677" s="22"/>
      <c r="G677" s="22" t="s">
        <v>388</v>
      </c>
      <c r="H677" s="22" t="s">
        <v>152</v>
      </c>
      <c r="I677" s="66">
        <v>834</v>
      </c>
    </row>
    <row r="678" spans="2:9" hidden="1" x14ac:dyDescent="0.25">
      <c r="B678" s="116" t="s">
        <v>158</v>
      </c>
      <c r="C678" s="22" t="s">
        <v>60</v>
      </c>
      <c r="D678" s="22" t="s">
        <v>1105</v>
      </c>
      <c r="E678" s="22" t="s">
        <v>1109</v>
      </c>
      <c r="F678" s="22"/>
      <c r="G678" s="22" t="s">
        <v>388</v>
      </c>
      <c r="H678" s="22" t="s">
        <v>152</v>
      </c>
      <c r="I678" s="66">
        <v>929.71635483670025</v>
      </c>
    </row>
    <row r="679" spans="2:9" hidden="1" x14ac:dyDescent="0.25">
      <c r="B679" s="116" t="s">
        <v>293</v>
      </c>
      <c r="C679" s="22" t="s">
        <v>294</v>
      </c>
      <c r="D679" s="22" t="s">
        <v>1105</v>
      </c>
      <c r="E679" s="22" t="s">
        <v>1110</v>
      </c>
      <c r="F679" s="22"/>
      <c r="G679" s="22" t="s">
        <v>388</v>
      </c>
      <c r="H679" s="22" t="s">
        <v>152</v>
      </c>
      <c r="I679" s="66">
        <v>851.35296258833887</v>
      </c>
    </row>
    <row r="680" spans="2:9" hidden="1" x14ac:dyDescent="0.25">
      <c r="B680" s="116" t="s">
        <v>159</v>
      </c>
      <c r="C680" s="22" t="s">
        <v>61</v>
      </c>
      <c r="D680" s="22" t="s">
        <v>1105</v>
      </c>
      <c r="E680" s="22" t="s">
        <v>1111</v>
      </c>
      <c r="F680" s="22"/>
      <c r="G680" s="22" t="s">
        <v>388</v>
      </c>
      <c r="H680" s="22" t="s">
        <v>152</v>
      </c>
      <c r="I680" s="66">
        <v>1010.9620176108102</v>
      </c>
    </row>
    <row r="681" spans="2:9" hidden="1" x14ac:dyDescent="0.25">
      <c r="B681" s="116" t="s">
        <v>160</v>
      </c>
      <c r="C681" s="22" t="s">
        <v>62</v>
      </c>
      <c r="D681" s="22" t="s">
        <v>1105</v>
      </c>
      <c r="E681" s="22" t="s">
        <v>1112</v>
      </c>
      <c r="F681" s="22"/>
      <c r="G681" s="22" t="s">
        <v>388</v>
      </c>
      <c r="H681" s="22" t="s">
        <v>152</v>
      </c>
      <c r="I681" s="66">
        <v>957.90835476142138</v>
      </c>
    </row>
    <row r="682" spans="2:9" hidden="1" x14ac:dyDescent="0.25">
      <c r="B682" s="116" t="s">
        <v>381</v>
      </c>
      <c r="C682" s="22" t="s">
        <v>382</v>
      </c>
      <c r="D682" s="22" t="s">
        <v>1113</v>
      </c>
      <c r="E682" s="22" t="s">
        <v>1114</v>
      </c>
      <c r="F682" s="22"/>
      <c r="G682" s="22" t="s">
        <v>170</v>
      </c>
      <c r="H682" s="22" t="s">
        <v>152</v>
      </c>
      <c r="I682" s="66">
        <v>925</v>
      </c>
    </row>
    <row r="683" spans="2:9" hidden="1" x14ac:dyDescent="0.25">
      <c r="B683" s="116" t="s">
        <v>381</v>
      </c>
      <c r="C683" s="22" t="s">
        <v>382</v>
      </c>
      <c r="D683" s="22" t="s">
        <v>1115</v>
      </c>
      <c r="E683" s="22" t="s">
        <v>1116</v>
      </c>
      <c r="F683" s="22"/>
      <c r="G683" s="22" t="s">
        <v>388</v>
      </c>
      <c r="H683" s="22" t="s">
        <v>152</v>
      </c>
      <c r="I683" s="66">
        <v>933.34</v>
      </c>
    </row>
    <row r="684" spans="2:9" hidden="1" x14ac:dyDescent="0.25">
      <c r="B684" s="116" t="s">
        <v>165</v>
      </c>
      <c r="C684" s="22" t="s">
        <v>56</v>
      </c>
      <c r="D684" s="22" t="s">
        <v>1117</v>
      </c>
      <c r="E684" s="22" t="s">
        <v>1118</v>
      </c>
      <c r="F684" s="22"/>
      <c r="G684" s="22" t="s">
        <v>170</v>
      </c>
      <c r="H684" s="22" t="s">
        <v>152</v>
      </c>
      <c r="I684" s="66">
        <v>925</v>
      </c>
    </row>
    <row r="685" spans="2:9" hidden="1" x14ac:dyDescent="0.25">
      <c r="B685" s="116" t="s">
        <v>293</v>
      </c>
      <c r="C685" s="22" t="s">
        <v>294</v>
      </c>
      <c r="D685" s="22" t="s">
        <v>1119</v>
      </c>
      <c r="E685" s="22" t="s">
        <v>1120</v>
      </c>
      <c r="F685" s="22"/>
      <c r="G685" s="22" t="s">
        <v>170</v>
      </c>
      <c r="H685" s="22" t="s">
        <v>152</v>
      </c>
      <c r="I685" s="66">
        <v>980</v>
      </c>
    </row>
    <row r="686" spans="2:9" hidden="1" x14ac:dyDescent="0.25">
      <c r="B686" s="116" t="s">
        <v>1121</v>
      </c>
      <c r="C686" s="118" t="s">
        <v>1122</v>
      </c>
      <c r="D686" s="22" t="s">
        <v>408</v>
      </c>
      <c r="E686" s="22" t="s">
        <v>1123</v>
      </c>
      <c r="F686" s="22"/>
      <c r="G686" s="22" t="s">
        <v>388</v>
      </c>
      <c r="H686" s="22" t="s">
        <v>152</v>
      </c>
      <c r="I686" s="66">
        <v>988.59770114942557</v>
      </c>
    </row>
    <row r="687" spans="2:9" hidden="1" x14ac:dyDescent="0.25">
      <c r="B687" s="116" t="s">
        <v>1124</v>
      </c>
      <c r="C687" s="22" t="s">
        <v>1125</v>
      </c>
      <c r="D687" s="22" t="s">
        <v>408</v>
      </c>
      <c r="E687" s="22" t="s">
        <v>1126</v>
      </c>
      <c r="F687" s="22"/>
      <c r="G687" s="22" t="s">
        <v>388</v>
      </c>
      <c r="H687" s="22" t="s">
        <v>152</v>
      </c>
      <c r="I687" s="66">
        <v>959.98469583778274</v>
      </c>
    </row>
    <row r="688" spans="2:9" hidden="1" x14ac:dyDescent="0.25">
      <c r="B688" s="22" t="s">
        <v>1127</v>
      </c>
      <c r="C688" s="22" t="s">
        <v>1128</v>
      </c>
      <c r="D688" s="22" t="s">
        <v>408</v>
      </c>
      <c r="E688" s="22" t="s">
        <v>1129</v>
      </c>
      <c r="F688" s="22"/>
      <c r="G688" s="22" t="s">
        <v>388</v>
      </c>
      <c r="H688" s="22" t="s">
        <v>152</v>
      </c>
      <c r="I688" s="66">
        <v>957.06858503401395</v>
      </c>
    </row>
    <row r="689" spans="2:9" hidden="1" x14ac:dyDescent="0.25">
      <c r="B689" s="22" t="s">
        <v>1130</v>
      </c>
      <c r="C689" s="22" t="s">
        <v>1131</v>
      </c>
      <c r="D689" s="22" t="s">
        <v>408</v>
      </c>
      <c r="E689" s="22" t="s">
        <v>1132</v>
      </c>
      <c r="F689" s="22"/>
      <c r="G689" s="22" t="s">
        <v>388</v>
      </c>
      <c r="H689" s="22" t="s">
        <v>152</v>
      </c>
      <c r="I689" s="66">
        <v>1023.6177772788496</v>
      </c>
    </row>
    <row r="690" spans="2:9" hidden="1" x14ac:dyDescent="0.25">
      <c r="B690" s="22" t="s">
        <v>1133</v>
      </c>
      <c r="C690" s="22" t="s">
        <v>1134</v>
      </c>
      <c r="D690" s="22" t="s">
        <v>408</v>
      </c>
      <c r="E690" s="22" t="s">
        <v>1135</v>
      </c>
      <c r="F690" s="22"/>
      <c r="G690" s="22" t="s">
        <v>388</v>
      </c>
      <c r="H690" s="22" t="s">
        <v>152</v>
      </c>
      <c r="I690" s="66">
        <v>953.70320613176636</v>
      </c>
    </row>
    <row r="691" spans="2:9" hidden="1" x14ac:dyDescent="0.25">
      <c r="B691" s="22" t="s">
        <v>1136</v>
      </c>
      <c r="C691" s="22" t="s">
        <v>1137</v>
      </c>
      <c r="D691" s="22" t="s">
        <v>408</v>
      </c>
      <c r="E691" s="22" t="s">
        <v>1138</v>
      </c>
      <c r="F691" s="22"/>
      <c r="G691" s="22" t="s">
        <v>388</v>
      </c>
      <c r="H691" s="22" t="s">
        <v>152</v>
      </c>
      <c r="I691" s="66">
        <v>924.81018976423331</v>
      </c>
    </row>
    <row r="692" spans="2:9" hidden="1" x14ac:dyDescent="0.25">
      <c r="B692" s="22" t="s">
        <v>1121</v>
      </c>
      <c r="C692" s="22" t="s">
        <v>1122</v>
      </c>
      <c r="D692" s="22" t="s">
        <v>509</v>
      </c>
      <c r="E692" s="22" t="s">
        <v>1139</v>
      </c>
      <c r="F692" s="22"/>
      <c r="G692" s="22" t="s">
        <v>170</v>
      </c>
      <c r="H692" s="22" t="s">
        <v>152</v>
      </c>
      <c r="I692" s="66">
        <v>927</v>
      </c>
    </row>
    <row r="693" spans="2:9" hidden="1" x14ac:dyDescent="0.25">
      <c r="B693" s="22" t="s">
        <v>1130</v>
      </c>
      <c r="C693" s="22" t="s">
        <v>1131</v>
      </c>
      <c r="D693" s="22" t="s">
        <v>509</v>
      </c>
      <c r="E693" s="22" t="s">
        <v>1140</v>
      </c>
      <c r="F693" s="22"/>
      <c r="G693" s="22" t="s">
        <v>170</v>
      </c>
      <c r="H693" s="22" t="s">
        <v>152</v>
      </c>
      <c r="I693" s="66">
        <v>1020</v>
      </c>
    </row>
    <row r="694" spans="2:9" hidden="1" x14ac:dyDescent="0.25">
      <c r="B694" s="22" t="s">
        <v>1133</v>
      </c>
      <c r="C694" s="22" t="s">
        <v>1134</v>
      </c>
      <c r="D694" s="22" t="s">
        <v>509</v>
      </c>
      <c r="E694" s="22" t="s">
        <v>1141</v>
      </c>
      <c r="F694" s="22"/>
      <c r="G694" s="22" t="s">
        <v>170</v>
      </c>
      <c r="H694" s="22" t="s">
        <v>152</v>
      </c>
      <c r="I694" s="66">
        <v>1135.9999999999998</v>
      </c>
    </row>
    <row r="695" spans="2:9" hidden="1" x14ac:dyDescent="0.25">
      <c r="B695" s="22" t="s">
        <v>1142</v>
      </c>
      <c r="C695" s="22" t="s">
        <v>1143</v>
      </c>
      <c r="D695" s="22" t="s">
        <v>509</v>
      </c>
      <c r="E695" s="22" t="s">
        <v>1144</v>
      </c>
      <c r="F695" s="22"/>
      <c r="G695" s="22" t="s">
        <v>170</v>
      </c>
      <c r="H695" s="22" t="s">
        <v>152</v>
      </c>
      <c r="I695" s="66">
        <v>1010</v>
      </c>
    </row>
    <row r="696" spans="2:9" hidden="1" x14ac:dyDescent="0.25">
      <c r="B696" s="22" t="s">
        <v>1136</v>
      </c>
      <c r="C696" s="22" t="s">
        <v>1137</v>
      </c>
      <c r="D696" s="22" t="s">
        <v>509</v>
      </c>
      <c r="E696" s="22" t="s">
        <v>1145</v>
      </c>
      <c r="F696" s="22"/>
      <c r="G696" s="22" t="s">
        <v>170</v>
      </c>
      <c r="H696" s="22" t="s">
        <v>152</v>
      </c>
      <c r="I696" s="66">
        <v>1150</v>
      </c>
    </row>
    <row r="697" spans="2:9" hidden="1" x14ac:dyDescent="0.25">
      <c r="B697" s="22" t="s">
        <v>1130</v>
      </c>
      <c r="C697" s="22" t="s">
        <v>1131</v>
      </c>
      <c r="D697" s="22" t="s">
        <v>578</v>
      </c>
      <c r="E697" s="22" t="s">
        <v>1146</v>
      </c>
      <c r="F697" s="22"/>
      <c r="G697" s="22" t="s">
        <v>388</v>
      </c>
      <c r="H697" s="22" t="s">
        <v>152</v>
      </c>
      <c r="I697" s="66">
        <v>1023.6177772788496</v>
      </c>
    </row>
    <row r="698" spans="2:9" hidden="1" x14ac:dyDescent="0.25">
      <c r="B698" s="22" t="s">
        <v>1124</v>
      </c>
      <c r="C698" s="22" t="s">
        <v>1125</v>
      </c>
      <c r="D698" s="22" t="s">
        <v>592</v>
      </c>
      <c r="E698" s="22" t="s">
        <v>1147</v>
      </c>
      <c r="F698" s="22"/>
      <c r="G698" s="22" t="s">
        <v>170</v>
      </c>
      <c r="H698" s="22" t="s">
        <v>152</v>
      </c>
      <c r="I698" s="66">
        <v>1124.9999999999998</v>
      </c>
    </row>
    <row r="699" spans="2:9" hidden="1" x14ac:dyDescent="0.25">
      <c r="B699" s="22" t="s">
        <v>1127</v>
      </c>
      <c r="C699" s="22" t="s">
        <v>1128</v>
      </c>
      <c r="D699" s="22" t="s">
        <v>592</v>
      </c>
      <c r="E699" s="22" t="s">
        <v>1148</v>
      </c>
      <c r="F699" s="22"/>
      <c r="G699" s="22" t="s">
        <v>170</v>
      </c>
      <c r="H699" s="22" t="s">
        <v>152</v>
      </c>
      <c r="I699" s="66">
        <v>950</v>
      </c>
    </row>
    <row r="700" spans="2:9" hidden="1" x14ac:dyDescent="0.25">
      <c r="B700" s="22" t="s">
        <v>1133</v>
      </c>
      <c r="C700" s="22" t="s">
        <v>1134</v>
      </c>
      <c r="D700" s="22" t="s">
        <v>592</v>
      </c>
      <c r="E700" s="22" t="s">
        <v>1149</v>
      </c>
      <c r="F700" s="22"/>
      <c r="G700" s="22" t="s">
        <v>170</v>
      </c>
      <c r="H700" s="22" t="s">
        <v>152</v>
      </c>
      <c r="I700" s="66">
        <v>1152</v>
      </c>
    </row>
    <row r="701" spans="2:9" hidden="1" x14ac:dyDescent="0.25">
      <c r="B701" s="22" t="s">
        <v>1121</v>
      </c>
      <c r="C701" s="22" t="s">
        <v>1122</v>
      </c>
      <c r="D701" s="22" t="s">
        <v>638</v>
      </c>
      <c r="E701" s="22" t="s">
        <v>1150</v>
      </c>
      <c r="F701" s="22"/>
      <c r="G701" s="22" t="s">
        <v>388</v>
      </c>
      <c r="H701" s="22" t="s">
        <v>152</v>
      </c>
      <c r="I701" s="66">
        <v>988.59770114942557</v>
      </c>
    </row>
    <row r="702" spans="2:9" hidden="1" x14ac:dyDescent="0.25">
      <c r="B702" s="22" t="s">
        <v>1121</v>
      </c>
      <c r="C702" s="22" t="s">
        <v>1122</v>
      </c>
      <c r="D702" s="22" t="s">
        <v>687</v>
      </c>
      <c r="E702" s="22" t="s">
        <v>1151</v>
      </c>
      <c r="F702" s="22"/>
      <c r="G702" s="22" t="s">
        <v>170</v>
      </c>
      <c r="H702" s="22" t="s">
        <v>152</v>
      </c>
      <c r="I702" s="66">
        <v>1021.0000000000002</v>
      </c>
    </row>
    <row r="703" spans="2:9" hidden="1" x14ac:dyDescent="0.25">
      <c r="B703" s="22" t="s">
        <v>1124</v>
      </c>
      <c r="C703" s="22" t="s">
        <v>1125</v>
      </c>
      <c r="D703" s="22" t="s">
        <v>687</v>
      </c>
      <c r="E703" s="22" t="s">
        <v>1152</v>
      </c>
      <c r="F703" s="22"/>
      <c r="G703" s="22" t="s">
        <v>170</v>
      </c>
      <c r="H703" s="22" t="s">
        <v>152</v>
      </c>
      <c r="I703" s="66">
        <v>1304.9999999999998</v>
      </c>
    </row>
    <row r="704" spans="2:9" hidden="1" x14ac:dyDescent="0.25">
      <c r="B704" s="22" t="s">
        <v>1127</v>
      </c>
      <c r="C704" s="22" t="s">
        <v>1128</v>
      </c>
      <c r="D704" s="22" t="s">
        <v>687</v>
      </c>
      <c r="E704" s="22" t="s">
        <v>1153</v>
      </c>
      <c r="F704" s="22"/>
      <c r="G704" s="22" t="s">
        <v>170</v>
      </c>
      <c r="H704" s="22" t="s">
        <v>152</v>
      </c>
      <c r="I704" s="66">
        <v>990.00000000000011</v>
      </c>
    </row>
    <row r="705" spans="2:9" hidden="1" x14ac:dyDescent="0.25">
      <c r="B705" s="22" t="s">
        <v>1130</v>
      </c>
      <c r="C705" s="22" t="s">
        <v>1131</v>
      </c>
      <c r="D705" s="22" t="s">
        <v>687</v>
      </c>
      <c r="E705" s="22" t="s">
        <v>1154</v>
      </c>
      <c r="F705" s="22"/>
      <c r="G705" s="22" t="s">
        <v>170</v>
      </c>
      <c r="H705" s="22" t="s">
        <v>152</v>
      </c>
      <c r="I705" s="66">
        <v>892</v>
      </c>
    </row>
    <row r="706" spans="2:9" hidden="1" x14ac:dyDescent="0.25">
      <c r="B706" s="22" t="s">
        <v>1136</v>
      </c>
      <c r="C706" s="22" t="s">
        <v>1137</v>
      </c>
      <c r="D706" s="22" t="s">
        <v>687</v>
      </c>
      <c r="E706" s="22" t="s">
        <v>1155</v>
      </c>
      <c r="F706" s="22"/>
      <c r="G706" s="22" t="s">
        <v>170</v>
      </c>
      <c r="H706" s="22" t="s">
        <v>152</v>
      </c>
      <c r="I706" s="66">
        <v>1100</v>
      </c>
    </row>
    <row r="707" spans="2:9" hidden="1" x14ac:dyDescent="0.25">
      <c r="B707" s="22" t="s">
        <v>1124</v>
      </c>
      <c r="C707" s="22" t="s">
        <v>1125</v>
      </c>
      <c r="D707" s="22" t="s">
        <v>734</v>
      </c>
      <c r="E707" s="22" t="s">
        <v>1156</v>
      </c>
      <c r="F707" s="22"/>
      <c r="G707" s="22" t="s">
        <v>170</v>
      </c>
      <c r="H707" s="22" t="s">
        <v>152</v>
      </c>
      <c r="I707" s="66">
        <v>1268</v>
      </c>
    </row>
    <row r="708" spans="2:9" hidden="1" x14ac:dyDescent="0.25">
      <c r="B708" s="22" t="s">
        <v>1127</v>
      </c>
      <c r="C708" s="22" t="s">
        <v>1128</v>
      </c>
      <c r="D708" s="22" t="s">
        <v>734</v>
      </c>
      <c r="E708" s="22" t="s">
        <v>1157</v>
      </c>
      <c r="F708" s="22"/>
      <c r="G708" s="22" t="s">
        <v>170</v>
      </c>
      <c r="H708" s="22" t="s">
        <v>152</v>
      </c>
      <c r="I708" s="66">
        <v>1173</v>
      </c>
    </row>
    <row r="709" spans="2:9" hidden="1" x14ac:dyDescent="0.25">
      <c r="B709" s="22" t="s">
        <v>1130</v>
      </c>
      <c r="C709" s="22" t="s">
        <v>1131</v>
      </c>
      <c r="D709" s="22" t="s">
        <v>734</v>
      </c>
      <c r="E709" s="22" t="s">
        <v>1158</v>
      </c>
      <c r="F709" s="22"/>
      <c r="G709" s="22" t="s">
        <v>170</v>
      </c>
      <c r="H709" s="22" t="s">
        <v>152</v>
      </c>
      <c r="I709" s="66">
        <v>1020</v>
      </c>
    </row>
    <row r="710" spans="2:9" hidden="1" x14ac:dyDescent="0.25">
      <c r="B710" s="22" t="s">
        <v>1133</v>
      </c>
      <c r="C710" s="22" t="s">
        <v>1134</v>
      </c>
      <c r="D710" s="22" t="s">
        <v>734</v>
      </c>
      <c r="E710" s="22" t="s">
        <v>1159</v>
      </c>
      <c r="F710" s="22"/>
      <c r="G710" s="22" t="s">
        <v>170</v>
      </c>
      <c r="H710" s="22" t="s">
        <v>152</v>
      </c>
      <c r="I710" s="66">
        <v>1136</v>
      </c>
    </row>
    <row r="711" spans="2:9" hidden="1" x14ac:dyDescent="0.25">
      <c r="B711" s="22" t="s">
        <v>1136</v>
      </c>
      <c r="C711" s="22" t="s">
        <v>1137</v>
      </c>
      <c r="D711" s="22" t="s">
        <v>734</v>
      </c>
      <c r="E711" s="22" t="s">
        <v>1160</v>
      </c>
      <c r="F711" s="22"/>
      <c r="G711" s="22" t="s">
        <v>170</v>
      </c>
      <c r="H711" s="22" t="s">
        <v>152</v>
      </c>
      <c r="I711" s="66">
        <v>1149.9999999999998</v>
      </c>
    </row>
    <row r="712" spans="2:9" hidden="1" x14ac:dyDescent="0.25">
      <c r="B712" s="22" t="s">
        <v>1124</v>
      </c>
      <c r="C712" s="22" t="s">
        <v>1125</v>
      </c>
      <c r="D712" s="22" t="s">
        <v>782</v>
      </c>
      <c r="E712" s="22" t="s">
        <v>1161</v>
      </c>
      <c r="F712" s="22"/>
      <c r="G712" s="22" t="s">
        <v>170</v>
      </c>
      <c r="H712" s="22" t="s">
        <v>152</v>
      </c>
      <c r="I712" s="66">
        <v>1125.0000000000002</v>
      </c>
    </row>
    <row r="713" spans="2:9" hidden="1" x14ac:dyDescent="0.25">
      <c r="B713" s="22" t="s">
        <v>1127</v>
      </c>
      <c r="C713" s="22" t="s">
        <v>1128</v>
      </c>
      <c r="D713" s="22" t="s">
        <v>782</v>
      </c>
      <c r="E713" s="22" t="s">
        <v>1162</v>
      </c>
      <c r="F713" s="22"/>
      <c r="G713" s="22" t="s">
        <v>170</v>
      </c>
      <c r="H713" s="22" t="s">
        <v>152</v>
      </c>
      <c r="I713" s="66">
        <v>950</v>
      </c>
    </row>
    <row r="714" spans="2:9" hidden="1" x14ac:dyDescent="0.25">
      <c r="B714" s="22" t="s">
        <v>1130</v>
      </c>
      <c r="C714" s="22" t="s">
        <v>1131</v>
      </c>
      <c r="D714" s="22" t="s">
        <v>782</v>
      </c>
      <c r="E714" s="22" t="s">
        <v>1163</v>
      </c>
      <c r="F714" s="22"/>
      <c r="G714" s="22" t="s">
        <v>170</v>
      </c>
      <c r="H714" s="22" t="s">
        <v>152</v>
      </c>
      <c r="I714" s="66">
        <v>917.99999999999977</v>
      </c>
    </row>
    <row r="715" spans="2:9" hidden="1" x14ac:dyDescent="0.25">
      <c r="B715" s="22" t="s">
        <v>1121</v>
      </c>
      <c r="C715" s="22" t="s">
        <v>1122</v>
      </c>
      <c r="D715" s="22" t="s">
        <v>842</v>
      </c>
      <c r="E715" s="22" t="s">
        <v>1164</v>
      </c>
      <c r="F715" s="22"/>
      <c r="G715" s="22" t="s">
        <v>388</v>
      </c>
      <c r="H715" s="22" t="s">
        <v>152</v>
      </c>
      <c r="I715" s="66">
        <v>988.59770114942557</v>
      </c>
    </row>
    <row r="716" spans="2:9" hidden="1" x14ac:dyDescent="0.25">
      <c r="B716" s="22" t="s">
        <v>1127</v>
      </c>
      <c r="C716" s="22" t="s">
        <v>1128</v>
      </c>
      <c r="D716" s="22" t="s">
        <v>978</v>
      </c>
      <c r="E716" s="22" t="s">
        <v>1165</v>
      </c>
      <c r="F716" s="22"/>
      <c r="G716" s="22" t="s">
        <v>170</v>
      </c>
      <c r="H716" s="22" t="s">
        <v>152</v>
      </c>
      <c r="I716" s="66">
        <v>954.80999999999983</v>
      </c>
    </row>
    <row r="717" spans="2:9" hidden="1" x14ac:dyDescent="0.25">
      <c r="B717" s="22" t="s">
        <v>1124</v>
      </c>
      <c r="C717" s="22" t="s">
        <v>1125</v>
      </c>
      <c r="D717" s="22" t="s">
        <v>1014</v>
      </c>
      <c r="E717" s="22" t="s">
        <v>1166</v>
      </c>
      <c r="F717" s="22"/>
      <c r="G717" s="22" t="s">
        <v>388</v>
      </c>
      <c r="H717" s="22" t="s">
        <v>152</v>
      </c>
      <c r="I717" s="66">
        <v>959.98469583778274</v>
      </c>
    </row>
    <row r="718" spans="2:9" hidden="1" x14ac:dyDescent="0.25">
      <c r="B718" s="22" t="s">
        <v>1127</v>
      </c>
      <c r="C718" s="22" t="s">
        <v>1128</v>
      </c>
      <c r="D718" s="22" t="s">
        <v>1014</v>
      </c>
      <c r="E718" s="22" t="s">
        <v>1167</v>
      </c>
      <c r="F718" s="22"/>
      <c r="G718" s="22" t="s">
        <v>388</v>
      </c>
      <c r="H718" s="22" t="s">
        <v>152</v>
      </c>
      <c r="I718" s="66">
        <v>957.06858503401395</v>
      </c>
    </row>
    <row r="719" spans="2:9" hidden="1" x14ac:dyDescent="0.25">
      <c r="B719" s="22" t="s">
        <v>1130</v>
      </c>
      <c r="C719" s="22" t="s">
        <v>1131</v>
      </c>
      <c r="D719" s="22" t="s">
        <v>1014</v>
      </c>
      <c r="E719" s="22" t="s">
        <v>1168</v>
      </c>
      <c r="F719" s="22"/>
      <c r="G719" s="22" t="s">
        <v>388</v>
      </c>
      <c r="H719" s="22" t="s">
        <v>152</v>
      </c>
      <c r="I719" s="66">
        <v>1023.6177772788496</v>
      </c>
    </row>
    <row r="720" spans="2:9" hidden="1" x14ac:dyDescent="0.25">
      <c r="B720" s="22" t="s">
        <v>1124</v>
      </c>
      <c r="C720" s="22" t="s">
        <v>1125</v>
      </c>
      <c r="D720" s="22" t="s">
        <v>1113</v>
      </c>
      <c r="E720" s="22" t="s">
        <v>1169</v>
      </c>
      <c r="F720" s="22"/>
      <c r="G720" s="22" t="s">
        <v>170</v>
      </c>
      <c r="H720" s="22" t="s">
        <v>152</v>
      </c>
      <c r="I720" s="66">
        <v>1125</v>
      </c>
    </row>
    <row r="721" spans="2:9" hidden="1" x14ac:dyDescent="0.25">
      <c r="B721" s="22" t="s">
        <v>1124</v>
      </c>
      <c r="C721" s="22" t="s">
        <v>1125</v>
      </c>
      <c r="D721" s="22" t="s">
        <v>1170</v>
      </c>
      <c r="E721" s="22" t="s">
        <v>1171</v>
      </c>
      <c r="F721" s="22"/>
      <c r="G721" s="22" t="s">
        <v>388</v>
      </c>
      <c r="H721" s="22" t="s">
        <v>152</v>
      </c>
      <c r="I721" s="66">
        <v>959.98469583778274</v>
      </c>
    </row>
    <row r="722" spans="2:9" hidden="1" x14ac:dyDescent="0.25">
      <c r="B722" s="22" t="s">
        <v>1130</v>
      </c>
      <c r="C722" s="22" t="s">
        <v>1131</v>
      </c>
      <c r="D722" s="22" t="s">
        <v>1172</v>
      </c>
      <c r="E722" s="22" t="s">
        <v>1173</v>
      </c>
      <c r="F722" s="22"/>
      <c r="G722" s="22" t="s">
        <v>170</v>
      </c>
      <c r="H722" s="22" t="s">
        <v>152</v>
      </c>
      <c r="I722" s="66">
        <v>1400</v>
      </c>
    </row>
    <row r="723" spans="2:9" hidden="1" x14ac:dyDescent="0.25">
      <c r="B723" s="22" t="s">
        <v>1133</v>
      </c>
      <c r="C723" s="22" t="s">
        <v>1134</v>
      </c>
      <c r="D723" s="22" t="s">
        <v>1172</v>
      </c>
      <c r="E723" s="22" t="s">
        <v>1174</v>
      </c>
      <c r="F723" s="22"/>
      <c r="G723" s="22" t="s">
        <v>388</v>
      </c>
      <c r="H723" s="22" t="s">
        <v>152</v>
      </c>
      <c r="I723" s="66">
        <v>953.70320613176636</v>
      </c>
    </row>
    <row r="724" spans="2:9" hidden="1" x14ac:dyDescent="0.25">
      <c r="B724" s="22" t="s">
        <v>1124</v>
      </c>
      <c r="C724" s="22" t="s">
        <v>1125</v>
      </c>
      <c r="D724" s="22" t="s">
        <v>1175</v>
      </c>
      <c r="E724" s="22" t="s">
        <v>1176</v>
      </c>
      <c r="F724" s="22"/>
      <c r="G724" s="22" t="s">
        <v>170</v>
      </c>
      <c r="H724" s="22" t="s">
        <v>152</v>
      </c>
      <c r="I724" s="66">
        <v>750</v>
      </c>
    </row>
    <row r="725" spans="2:9" hidden="1" x14ac:dyDescent="0.25">
      <c r="B725" s="22" t="s">
        <v>1130</v>
      </c>
      <c r="C725" s="22" t="s">
        <v>1131</v>
      </c>
      <c r="D725" s="22" t="s">
        <v>1177</v>
      </c>
      <c r="E725" s="22" t="s">
        <v>1178</v>
      </c>
      <c r="F725" s="22"/>
      <c r="G725" s="22" t="s">
        <v>388</v>
      </c>
      <c r="H725" s="22" t="s">
        <v>152</v>
      </c>
      <c r="I725" s="66">
        <v>1023.6177772788496</v>
      </c>
    </row>
    <row r="726" spans="2:9" hidden="1" x14ac:dyDescent="0.25">
      <c r="B726" s="22" t="s">
        <v>1121</v>
      </c>
      <c r="C726" s="22" t="s">
        <v>1122</v>
      </c>
      <c r="D726" s="22" t="s">
        <v>1179</v>
      </c>
      <c r="E726" s="22" t="s">
        <v>1180</v>
      </c>
      <c r="F726" s="22"/>
      <c r="G726" s="22" t="s">
        <v>170</v>
      </c>
      <c r="H726" s="22" t="s">
        <v>152</v>
      </c>
      <c r="I726" s="66">
        <v>848.64</v>
      </c>
    </row>
    <row r="727" spans="2:9" hidden="1" x14ac:dyDescent="0.25">
      <c r="B727" s="22" t="s">
        <v>1127</v>
      </c>
      <c r="C727" s="22" t="s">
        <v>1128</v>
      </c>
      <c r="D727" s="22" t="s">
        <v>1181</v>
      </c>
      <c r="E727" s="22" t="s">
        <v>1182</v>
      </c>
      <c r="F727" s="22"/>
      <c r="G727" s="22" t="s">
        <v>170</v>
      </c>
      <c r="H727" s="22" t="s">
        <v>152</v>
      </c>
      <c r="I727" s="66">
        <v>816.28999999999974</v>
      </c>
    </row>
    <row r="728" spans="2:9" hidden="1" x14ac:dyDescent="0.25">
      <c r="B728" s="22" t="s">
        <v>1121</v>
      </c>
      <c r="C728" s="22" t="s">
        <v>1122</v>
      </c>
      <c r="D728" s="22" t="s">
        <v>1183</v>
      </c>
      <c r="E728" s="22" t="s">
        <v>1184</v>
      </c>
      <c r="F728" s="22"/>
      <c r="G728" s="22" t="s">
        <v>170</v>
      </c>
      <c r="H728" s="22" t="s">
        <v>152</v>
      </c>
      <c r="I728" s="66">
        <v>933.5</v>
      </c>
    </row>
    <row r="729" spans="2:9" hidden="1" x14ac:dyDescent="0.25">
      <c r="B729" s="22" t="s">
        <v>1121</v>
      </c>
      <c r="C729" s="22" t="s">
        <v>1122</v>
      </c>
      <c r="D729" s="22" t="s">
        <v>1185</v>
      </c>
      <c r="E729" s="22" t="s">
        <v>1186</v>
      </c>
      <c r="F729" s="22"/>
      <c r="G729" s="22" t="s">
        <v>170</v>
      </c>
      <c r="H729" s="22" t="s">
        <v>152</v>
      </c>
      <c r="I729" s="66">
        <v>933.5</v>
      </c>
    </row>
    <row r="730" spans="2:9" hidden="1" x14ac:dyDescent="0.25">
      <c r="B730" s="22" t="s">
        <v>1121</v>
      </c>
      <c r="C730" s="22" t="s">
        <v>1122</v>
      </c>
      <c r="D730" s="22" t="s">
        <v>1187</v>
      </c>
      <c r="E730" s="22" t="s">
        <v>1188</v>
      </c>
      <c r="F730" s="22"/>
      <c r="G730" s="22" t="s">
        <v>170</v>
      </c>
      <c r="H730" s="22" t="s">
        <v>152</v>
      </c>
      <c r="I730" s="66">
        <v>853.13000000000011</v>
      </c>
    </row>
    <row r="731" spans="2:9" hidden="1" x14ac:dyDescent="0.25">
      <c r="B731" s="22" t="s">
        <v>1121</v>
      </c>
      <c r="C731" s="22" t="s">
        <v>1122</v>
      </c>
      <c r="D731" s="22" t="s">
        <v>1189</v>
      </c>
      <c r="E731" s="22" t="s">
        <v>1190</v>
      </c>
      <c r="F731" s="22"/>
      <c r="G731" s="22" t="s">
        <v>170</v>
      </c>
      <c r="H731" s="22" t="s">
        <v>152</v>
      </c>
      <c r="I731" s="66">
        <v>853.13</v>
      </c>
    </row>
    <row r="732" spans="2:9" hidden="1" x14ac:dyDescent="0.25">
      <c r="B732" s="22" t="s">
        <v>1121</v>
      </c>
      <c r="C732" s="22" t="s">
        <v>1122</v>
      </c>
      <c r="D732" s="22" t="s">
        <v>1191</v>
      </c>
      <c r="E732" s="22" t="s">
        <v>1192</v>
      </c>
      <c r="F732" s="22"/>
      <c r="G732" s="22" t="s">
        <v>170</v>
      </c>
      <c r="H732" s="22" t="s">
        <v>152</v>
      </c>
      <c r="I732" s="66">
        <v>853.12999999999988</v>
      </c>
    </row>
    <row r="733" spans="2:9" hidden="1" x14ac:dyDescent="0.25">
      <c r="B733" s="22" t="s">
        <v>1121</v>
      </c>
      <c r="C733" s="22" t="s">
        <v>1122</v>
      </c>
      <c r="D733" s="22" t="s">
        <v>1193</v>
      </c>
      <c r="E733" s="22" t="s">
        <v>1194</v>
      </c>
      <c r="F733" s="22"/>
      <c r="G733" s="22" t="s">
        <v>388</v>
      </c>
      <c r="H733" s="22" t="s">
        <v>152</v>
      </c>
      <c r="I733" s="66">
        <v>988.59770114942557</v>
      </c>
    </row>
    <row r="734" spans="2:9" hidden="1" x14ac:dyDescent="0.25">
      <c r="B734" s="22" t="s">
        <v>1133</v>
      </c>
      <c r="C734" s="22" t="s">
        <v>1134</v>
      </c>
      <c r="D734" s="22" t="s">
        <v>1195</v>
      </c>
      <c r="E734" s="22" t="s">
        <v>1196</v>
      </c>
      <c r="F734" s="22"/>
      <c r="G734" s="22" t="s">
        <v>388</v>
      </c>
      <c r="H734" s="22" t="s">
        <v>152</v>
      </c>
      <c r="I734" s="66">
        <v>953.70320613176636</v>
      </c>
    </row>
    <row r="735" spans="2:9" hidden="1" x14ac:dyDescent="0.25">
      <c r="B735" s="22" t="s">
        <v>1121</v>
      </c>
      <c r="C735" s="22" t="s">
        <v>1122</v>
      </c>
      <c r="D735" s="22" t="s">
        <v>1197</v>
      </c>
      <c r="E735" s="22" t="s">
        <v>1198</v>
      </c>
      <c r="F735" s="22"/>
      <c r="G735" s="22" t="s">
        <v>170</v>
      </c>
      <c r="H735" s="22" t="s">
        <v>152</v>
      </c>
      <c r="I735" s="66">
        <v>1019.5514285714287</v>
      </c>
    </row>
    <row r="736" spans="2:9" hidden="1" x14ac:dyDescent="0.25">
      <c r="B736" s="22" t="s">
        <v>1130</v>
      </c>
      <c r="C736" s="22" t="s">
        <v>1131</v>
      </c>
      <c r="D736" s="22" t="s">
        <v>1199</v>
      </c>
      <c r="E736" s="22" t="s">
        <v>1200</v>
      </c>
      <c r="F736" s="22"/>
      <c r="G736" s="22" t="s">
        <v>170</v>
      </c>
      <c r="H736" s="22" t="s">
        <v>152</v>
      </c>
      <c r="I736" s="66">
        <v>993.28000000000009</v>
      </c>
    </row>
    <row r="737" spans="2:9" hidden="1" x14ac:dyDescent="0.25">
      <c r="B737" s="22" t="s">
        <v>1130</v>
      </c>
      <c r="C737" s="22" t="s">
        <v>1131</v>
      </c>
      <c r="D737" s="22" t="s">
        <v>1199</v>
      </c>
      <c r="E737" s="22" t="s">
        <v>1200</v>
      </c>
      <c r="F737" s="22"/>
      <c r="G737" s="22" t="s">
        <v>170</v>
      </c>
      <c r="H737" s="22" t="s">
        <v>152</v>
      </c>
      <c r="I737" s="66">
        <v>1155.5300000000002</v>
      </c>
    </row>
    <row r="738" spans="2:9" hidden="1" x14ac:dyDescent="0.25">
      <c r="B738" s="22" t="s">
        <v>1133</v>
      </c>
      <c r="C738" s="22" t="s">
        <v>1134</v>
      </c>
      <c r="D738" s="22" t="s">
        <v>1201</v>
      </c>
      <c r="E738" s="22" t="s">
        <v>1202</v>
      </c>
      <c r="F738" s="22"/>
      <c r="G738" s="22" t="s">
        <v>388</v>
      </c>
      <c r="H738" s="22" t="s">
        <v>152</v>
      </c>
      <c r="I738" s="66">
        <v>953.70320613176636</v>
      </c>
    </row>
    <row r="739" spans="2:9" hidden="1" x14ac:dyDescent="0.25">
      <c r="B739" s="22" t="s">
        <v>1124</v>
      </c>
      <c r="C739" s="22" t="s">
        <v>1125</v>
      </c>
      <c r="D739" s="22" t="s">
        <v>1203</v>
      </c>
      <c r="E739" s="22" t="s">
        <v>1204</v>
      </c>
      <c r="F739" s="22"/>
      <c r="G739" s="22" t="s">
        <v>170</v>
      </c>
      <c r="H739" s="22" t="s">
        <v>152</v>
      </c>
      <c r="I739" s="66">
        <v>1211.28</v>
      </c>
    </row>
    <row r="740" spans="2:9" hidden="1" x14ac:dyDescent="0.25">
      <c r="B740" s="22" t="s">
        <v>1127</v>
      </c>
      <c r="C740" s="22" t="s">
        <v>1128</v>
      </c>
      <c r="D740" s="22" t="s">
        <v>1203</v>
      </c>
      <c r="E740" s="22" t="s">
        <v>1205</v>
      </c>
      <c r="F740" s="22"/>
      <c r="G740" s="22" t="s">
        <v>170</v>
      </c>
      <c r="H740" s="22" t="s">
        <v>152</v>
      </c>
      <c r="I740" s="66">
        <v>1211.28</v>
      </c>
    </row>
    <row r="741" spans="2:9" hidden="1" x14ac:dyDescent="0.25">
      <c r="B741" s="22" t="s">
        <v>1130</v>
      </c>
      <c r="C741" s="22" t="s">
        <v>1131</v>
      </c>
      <c r="D741" s="22" t="s">
        <v>1206</v>
      </c>
      <c r="E741" s="22" t="s">
        <v>1207</v>
      </c>
      <c r="F741" s="22"/>
      <c r="G741" s="22" t="s">
        <v>170</v>
      </c>
      <c r="H741" s="22" t="s">
        <v>152</v>
      </c>
      <c r="I741" s="66">
        <v>1155.8300000000002</v>
      </c>
    </row>
    <row r="742" spans="2:9" hidden="1" x14ac:dyDescent="0.25">
      <c r="B742" s="22" t="s">
        <v>1130</v>
      </c>
      <c r="C742" s="22" t="s">
        <v>1131</v>
      </c>
      <c r="D742" s="22" t="s">
        <v>1208</v>
      </c>
      <c r="E742" s="22" t="s">
        <v>1209</v>
      </c>
      <c r="F742" s="22"/>
      <c r="G742" s="22" t="s">
        <v>388</v>
      </c>
      <c r="H742" s="22" t="s">
        <v>152</v>
      </c>
      <c r="I742" s="66">
        <v>1023.6177772788496</v>
      </c>
    </row>
    <row r="743" spans="2:9" hidden="1" x14ac:dyDescent="0.25">
      <c r="B743" s="22" t="s">
        <v>1121</v>
      </c>
      <c r="C743" s="22" t="s">
        <v>1122</v>
      </c>
      <c r="D743" s="22" t="s">
        <v>1210</v>
      </c>
      <c r="E743" s="22" t="s">
        <v>1211</v>
      </c>
      <c r="F743" s="22"/>
      <c r="G743" s="22" t="s">
        <v>170</v>
      </c>
      <c r="H743" s="22" t="s">
        <v>152</v>
      </c>
      <c r="I743" s="66">
        <v>924.99999999999989</v>
      </c>
    </row>
    <row r="744" spans="2:9" hidden="1" x14ac:dyDescent="0.25">
      <c r="B744" s="22" t="s">
        <v>1121</v>
      </c>
      <c r="C744" s="22" t="s">
        <v>1122</v>
      </c>
      <c r="D744" s="22" t="s">
        <v>1212</v>
      </c>
      <c r="E744" s="22" t="s">
        <v>1213</v>
      </c>
      <c r="F744" s="22"/>
      <c r="G744" s="22" t="s">
        <v>170</v>
      </c>
      <c r="H744" s="22" t="s">
        <v>152</v>
      </c>
      <c r="I744" s="66">
        <v>906.83</v>
      </c>
    </row>
    <row r="745" spans="2:9" hidden="1" x14ac:dyDescent="0.25">
      <c r="B745" s="22" t="s">
        <v>1121</v>
      </c>
      <c r="C745" s="22" t="s">
        <v>1122</v>
      </c>
      <c r="D745" s="22" t="s">
        <v>1214</v>
      </c>
      <c r="E745" s="22" t="s">
        <v>1215</v>
      </c>
      <c r="F745" s="22"/>
      <c r="G745" s="22" t="s">
        <v>388</v>
      </c>
      <c r="H745" s="22" t="s">
        <v>152</v>
      </c>
      <c r="I745" s="66">
        <v>988.59770114942557</v>
      </c>
    </row>
    <row r="746" spans="2:9" hidden="1" x14ac:dyDescent="0.25">
      <c r="B746" s="22" t="s">
        <v>1121</v>
      </c>
      <c r="C746" s="22" t="s">
        <v>1122</v>
      </c>
      <c r="D746" s="22" t="s">
        <v>1216</v>
      </c>
      <c r="E746" s="22" t="s">
        <v>1217</v>
      </c>
      <c r="F746" s="22"/>
      <c r="G746" s="22" t="s">
        <v>170</v>
      </c>
      <c r="H746" s="22" t="s">
        <v>152</v>
      </c>
      <c r="I746" s="66">
        <v>857.20999999999992</v>
      </c>
    </row>
    <row r="747" spans="2:9" hidden="1" x14ac:dyDescent="0.25">
      <c r="B747" s="22" t="s">
        <v>1121</v>
      </c>
      <c r="C747" s="22" t="s">
        <v>1122</v>
      </c>
      <c r="D747" s="22" t="s">
        <v>1218</v>
      </c>
      <c r="E747" s="22" t="s">
        <v>1219</v>
      </c>
      <c r="F747" s="22"/>
      <c r="G747" s="22" t="s">
        <v>1220</v>
      </c>
      <c r="H747" s="22" t="s">
        <v>1220</v>
      </c>
      <c r="I747" s="66">
        <v>806.48333333333346</v>
      </c>
    </row>
    <row r="748" spans="2:9" hidden="1" x14ac:dyDescent="0.25">
      <c r="B748" s="22" t="s">
        <v>1127</v>
      </c>
      <c r="C748" s="22" t="s">
        <v>1128</v>
      </c>
      <c r="D748" s="22" t="s">
        <v>1221</v>
      </c>
      <c r="E748" s="22" t="s">
        <v>1222</v>
      </c>
      <c r="F748" s="22"/>
      <c r="G748" s="22" t="s">
        <v>170</v>
      </c>
      <c r="H748" s="22" t="s">
        <v>152</v>
      </c>
      <c r="I748" s="66">
        <v>972</v>
      </c>
    </row>
    <row r="749" spans="2:9" hidden="1" x14ac:dyDescent="0.25">
      <c r="B749" s="22" t="s">
        <v>1133</v>
      </c>
      <c r="C749" s="22" t="s">
        <v>1134</v>
      </c>
      <c r="D749" s="22" t="s">
        <v>1223</v>
      </c>
      <c r="E749" s="22" t="s">
        <v>1224</v>
      </c>
      <c r="F749" s="22"/>
      <c r="G749" s="22" t="s">
        <v>170</v>
      </c>
      <c r="H749" s="22" t="s">
        <v>152</v>
      </c>
      <c r="I749" s="66">
        <v>1305.9999999999998</v>
      </c>
    </row>
    <row r="750" spans="2:9" hidden="1" x14ac:dyDescent="0.25">
      <c r="B750" s="22" t="s">
        <v>1124</v>
      </c>
      <c r="C750" s="22" t="s">
        <v>1125</v>
      </c>
      <c r="D750" s="22" t="s">
        <v>1225</v>
      </c>
      <c r="E750" s="22" t="s">
        <v>1226</v>
      </c>
      <c r="F750" s="22"/>
      <c r="G750" s="22" t="s">
        <v>170</v>
      </c>
      <c r="H750" s="22" t="s">
        <v>152</v>
      </c>
      <c r="I750" s="66">
        <v>1112.9999999999998</v>
      </c>
    </row>
    <row r="751" spans="2:9" hidden="1" x14ac:dyDescent="0.25">
      <c r="B751" s="22" t="s">
        <v>1124</v>
      </c>
      <c r="C751" s="22" t="s">
        <v>1125</v>
      </c>
      <c r="D751" s="22" t="s">
        <v>1227</v>
      </c>
      <c r="E751" s="22" t="s">
        <v>1228</v>
      </c>
      <c r="F751" s="22"/>
      <c r="G751" s="22" t="s">
        <v>170</v>
      </c>
      <c r="H751" s="22" t="s">
        <v>152</v>
      </c>
      <c r="I751" s="66">
        <v>1113</v>
      </c>
    </row>
    <row r="752" spans="2:9" hidden="1" x14ac:dyDescent="0.25">
      <c r="B752" s="22" t="s">
        <v>1124</v>
      </c>
      <c r="C752" s="22" t="s">
        <v>1125</v>
      </c>
      <c r="D752" s="22" t="s">
        <v>1229</v>
      </c>
      <c r="E752" s="22" t="s">
        <v>1230</v>
      </c>
      <c r="F752" s="22"/>
      <c r="G752" s="22" t="s">
        <v>170</v>
      </c>
      <c r="H752" s="22" t="s">
        <v>152</v>
      </c>
      <c r="I752" s="66">
        <v>1113</v>
      </c>
    </row>
    <row r="753" spans="2:9" hidden="1" x14ac:dyDescent="0.25">
      <c r="B753" s="22" t="s">
        <v>1124</v>
      </c>
      <c r="C753" s="22" t="s">
        <v>1125</v>
      </c>
      <c r="D753" s="22" t="s">
        <v>1231</v>
      </c>
      <c r="E753" s="22" t="s">
        <v>1232</v>
      </c>
      <c r="F753" s="22"/>
      <c r="G753" s="22" t="s">
        <v>170</v>
      </c>
      <c r="H753" s="22" t="s">
        <v>152</v>
      </c>
      <c r="I753" s="66">
        <v>1232</v>
      </c>
    </row>
    <row r="754" spans="2:9" hidden="1" x14ac:dyDescent="0.25">
      <c r="B754" s="22" t="s">
        <v>1124</v>
      </c>
      <c r="C754" s="22" t="s">
        <v>1125</v>
      </c>
      <c r="D754" s="22" t="s">
        <v>1233</v>
      </c>
      <c r="E754" s="22" t="s">
        <v>1234</v>
      </c>
      <c r="F754" s="22"/>
      <c r="G754" s="22" t="s">
        <v>388</v>
      </c>
      <c r="H754" s="22" t="s">
        <v>152</v>
      </c>
      <c r="I754" s="66">
        <v>959.98469583778274</v>
      </c>
    </row>
    <row r="755" spans="2:9" hidden="1" x14ac:dyDescent="0.25">
      <c r="B755" s="22" t="s">
        <v>1124</v>
      </c>
      <c r="C755" s="22" t="s">
        <v>1125</v>
      </c>
      <c r="D755" s="22" t="s">
        <v>1235</v>
      </c>
      <c r="E755" s="22" t="s">
        <v>1236</v>
      </c>
      <c r="F755" s="22"/>
      <c r="G755" s="22" t="s">
        <v>170</v>
      </c>
      <c r="H755" s="22" t="s">
        <v>152</v>
      </c>
      <c r="I755" s="66">
        <v>1113</v>
      </c>
    </row>
    <row r="756" spans="2:9" hidden="1" x14ac:dyDescent="0.25">
      <c r="B756" s="22" t="s">
        <v>1124</v>
      </c>
      <c r="C756" s="22" t="s">
        <v>1125</v>
      </c>
      <c r="D756" s="22" t="s">
        <v>1237</v>
      </c>
      <c r="E756" s="22" t="s">
        <v>1238</v>
      </c>
      <c r="F756" s="22"/>
      <c r="G756" s="22" t="s">
        <v>388</v>
      </c>
      <c r="H756" s="22" t="s">
        <v>152</v>
      </c>
      <c r="I756" s="66">
        <v>959.98469583778274</v>
      </c>
    </row>
    <row r="757" spans="2:9" hidden="1" x14ac:dyDescent="0.25">
      <c r="B757" s="22" t="s">
        <v>1127</v>
      </c>
      <c r="C757" s="22" t="s">
        <v>1128</v>
      </c>
      <c r="D757" s="22" t="s">
        <v>1239</v>
      </c>
      <c r="E757" s="22" t="s">
        <v>1240</v>
      </c>
      <c r="F757" s="22"/>
      <c r="G757" s="22" t="s">
        <v>170</v>
      </c>
      <c r="H757" s="22" t="s">
        <v>152</v>
      </c>
      <c r="I757" s="66">
        <v>971.99999999999989</v>
      </c>
    </row>
    <row r="758" spans="2:9" hidden="1" x14ac:dyDescent="0.25">
      <c r="B758" s="22" t="s">
        <v>1127</v>
      </c>
      <c r="C758" s="22" t="s">
        <v>1128</v>
      </c>
      <c r="D758" s="22" t="s">
        <v>1241</v>
      </c>
      <c r="E758" s="22" t="s">
        <v>1242</v>
      </c>
      <c r="F758" s="22"/>
      <c r="G758" s="22" t="s">
        <v>170</v>
      </c>
      <c r="H758" s="22" t="s">
        <v>152</v>
      </c>
      <c r="I758" s="66">
        <v>908.20999999999992</v>
      </c>
    </row>
    <row r="759" spans="2:9" hidden="1" x14ac:dyDescent="0.25">
      <c r="B759" s="22" t="s">
        <v>1127</v>
      </c>
      <c r="C759" s="22" t="s">
        <v>1128</v>
      </c>
      <c r="D759" s="22" t="s">
        <v>1241</v>
      </c>
      <c r="E759" s="22" t="s">
        <v>1242</v>
      </c>
      <c r="F759" s="22"/>
      <c r="G759" s="22" t="s">
        <v>170</v>
      </c>
      <c r="H759" s="22" t="s">
        <v>152</v>
      </c>
      <c r="I759" s="66">
        <v>977.45999999999992</v>
      </c>
    </row>
    <row r="760" spans="2:9" hidden="1" x14ac:dyDescent="0.25">
      <c r="B760" s="22" t="s">
        <v>1127</v>
      </c>
      <c r="C760" s="22" t="s">
        <v>1128</v>
      </c>
      <c r="D760" s="22" t="s">
        <v>1243</v>
      </c>
      <c r="E760" s="22" t="s">
        <v>1244</v>
      </c>
      <c r="F760" s="22"/>
      <c r="G760" s="22" t="s">
        <v>170</v>
      </c>
      <c r="H760" s="22" t="s">
        <v>152</v>
      </c>
      <c r="I760" s="66">
        <v>773.00000000000011</v>
      </c>
    </row>
    <row r="761" spans="2:9" hidden="1" x14ac:dyDescent="0.25">
      <c r="B761" s="22" t="s">
        <v>1121</v>
      </c>
      <c r="C761" s="22" t="s">
        <v>1122</v>
      </c>
      <c r="D761" s="22" t="s">
        <v>1245</v>
      </c>
      <c r="E761" s="22" t="s">
        <v>1246</v>
      </c>
      <c r="F761" s="22"/>
      <c r="G761" s="22" t="s">
        <v>170</v>
      </c>
      <c r="H761" s="22" t="s">
        <v>152</v>
      </c>
      <c r="I761" s="66">
        <v>933.5</v>
      </c>
    </row>
    <row r="762" spans="2:9" hidden="1" x14ac:dyDescent="0.25">
      <c r="B762" s="22" t="s">
        <v>1121</v>
      </c>
      <c r="C762" s="22" t="s">
        <v>1122</v>
      </c>
      <c r="D762" s="22" t="s">
        <v>1247</v>
      </c>
      <c r="E762" s="22" t="s">
        <v>1248</v>
      </c>
      <c r="F762" s="22"/>
      <c r="G762" s="22" t="s">
        <v>388</v>
      </c>
      <c r="H762" s="22" t="s">
        <v>152</v>
      </c>
      <c r="I762" s="66">
        <v>988.59770114942557</v>
      </c>
    </row>
    <row r="763" spans="2:9" hidden="1" x14ac:dyDescent="0.25">
      <c r="B763" s="22" t="s">
        <v>1127</v>
      </c>
      <c r="C763" s="22" t="s">
        <v>1128</v>
      </c>
      <c r="D763" s="22" t="s">
        <v>1249</v>
      </c>
      <c r="E763" s="22" t="s">
        <v>1250</v>
      </c>
      <c r="F763" s="22"/>
      <c r="G763" s="22" t="s">
        <v>388</v>
      </c>
      <c r="H763" s="22" t="s">
        <v>152</v>
      </c>
      <c r="I763" s="66">
        <v>957.06858503401395</v>
      </c>
    </row>
    <row r="764" spans="2:9" hidden="1" x14ac:dyDescent="0.25">
      <c r="B764" s="22" t="s">
        <v>1130</v>
      </c>
      <c r="C764" s="22" t="s">
        <v>1131</v>
      </c>
      <c r="D764" s="22" t="s">
        <v>1251</v>
      </c>
      <c r="E764" s="22" t="s">
        <v>1252</v>
      </c>
      <c r="F764" s="22"/>
      <c r="G764" s="22" t="s">
        <v>170</v>
      </c>
      <c r="H764" s="22" t="s">
        <v>152</v>
      </c>
      <c r="I764" s="66">
        <v>765</v>
      </c>
    </row>
    <row r="765" spans="2:9" hidden="1" x14ac:dyDescent="0.25">
      <c r="B765" s="22" t="s">
        <v>1130</v>
      </c>
      <c r="C765" s="22" t="s">
        <v>1131</v>
      </c>
      <c r="D765" s="22" t="s">
        <v>1253</v>
      </c>
      <c r="E765" s="22" t="s">
        <v>1254</v>
      </c>
      <c r="F765" s="22"/>
      <c r="G765" s="22" t="s">
        <v>170</v>
      </c>
      <c r="H765" s="22" t="s">
        <v>152</v>
      </c>
      <c r="I765" s="66">
        <v>993.28000000000009</v>
      </c>
    </row>
    <row r="766" spans="2:9" hidden="1" x14ac:dyDescent="0.25">
      <c r="B766" s="22" t="s">
        <v>1130</v>
      </c>
      <c r="C766" s="22" t="s">
        <v>1131</v>
      </c>
      <c r="D766" s="22" t="s">
        <v>1253</v>
      </c>
      <c r="E766" s="22" t="s">
        <v>1254</v>
      </c>
      <c r="F766" s="22"/>
      <c r="G766" s="22" t="s">
        <v>170</v>
      </c>
      <c r="H766" s="22" t="s">
        <v>152</v>
      </c>
      <c r="I766" s="66">
        <v>1155.8300000000002</v>
      </c>
    </row>
    <row r="767" spans="2:9" hidden="1" x14ac:dyDescent="0.25">
      <c r="B767" s="22" t="s">
        <v>1133</v>
      </c>
      <c r="C767" s="22" t="s">
        <v>1134</v>
      </c>
      <c r="D767" s="22" t="s">
        <v>1255</v>
      </c>
      <c r="E767" s="22" t="s">
        <v>1256</v>
      </c>
      <c r="F767" s="22"/>
      <c r="G767" s="22" t="s">
        <v>170</v>
      </c>
      <c r="H767" s="22" t="s">
        <v>152</v>
      </c>
      <c r="I767" s="66">
        <v>1306</v>
      </c>
    </row>
    <row r="768" spans="2:9" hidden="1" x14ac:dyDescent="0.25">
      <c r="B768" s="22" t="s">
        <v>1133</v>
      </c>
      <c r="C768" s="22" t="s">
        <v>1134</v>
      </c>
      <c r="D768" s="22" t="s">
        <v>1257</v>
      </c>
      <c r="E768" s="22" t="s">
        <v>1258</v>
      </c>
      <c r="F768" s="22"/>
      <c r="G768" s="22" t="s">
        <v>170</v>
      </c>
      <c r="H768" s="22" t="s">
        <v>152</v>
      </c>
      <c r="I768" s="66">
        <v>1020.1800000000001</v>
      </c>
    </row>
    <row r="769" spans="2:9" hidden="1" x14ac:dyDescent="0.25">
      <c r="B769" s="22" t="s">
        <v>1130</v>
      </c>
      <c r="C769" s="22" t="s">
        <v>1131</v>
      </c>
      <c r="D769" s="22" t="s">
        <v>1259</v>
      </c>
      <c r="E769" s="22" t="s">
        <v>1260</v>
      </c>
      <c r="F769" s="22"/>
      <c r="G769" s="22" t="s">
        <v>388</v>
      </c>
      <c r="H769" s="22" t="s">
        <v>152</v>
      </c>
      <c r="I769" s="66">
        <v>1023.6177772788496</v>
      </c>
    </row>
    <row r="770" spans="2:9" hidden="1" x14ac:dyDescent="0.25">
      <c r="B770" s="22" t="s">
        <v>1130</v>
      </c>
      <c r="C770" s="22" t="s">
        <v>1131</v>
      </c>
      <c r="D770" s="22" t="s">
        <v>1261</v>
      </c>
      <c r="E770" s="22" t="s">
        <v>1262</v>
      </c>
      <c r="F770" s="22"/>
      <c r="G770" s="22" t="s">
        <v>170</v>
      </c>
      <c r="H770" s="22" t="s">
        <v>152</v>
      </c>
      <c r="I770" s="66">
        <v>1155.83</v>
      </c>
    </row>
    <row r="771" spans="2:9" hidden="1" x14ac:dyDescent="0.25">
      <c r="B771" s="22" t="s">
        <v>1133</v>
      </c>
      <c r="C771" s="22" t="s">
        <v>1134</v>
      </c>
      <c r="D771" s="22" t="s">
        <v>1263</v>
      </c>
      <c r="E771" s="22" t="s">
        <v>1264</v>
      </c>
      <c r="F771" s="22"/>
      <c r="G771" s="22" t="s">
        <v>170</v>
      </c>
      <c r="H771" s="22" t="s">
        <v>152</v>
      </c>
      <c r="I771" s="66">
        <v>1084.0000000000002</v>
      </c>
    </row>
    <row r="772" spans="2:9" hidden="1" x14ac:dyDescent="0.25">
      <c r="B772" s="22" t="s">
        <v>1142</v>
      </c>
      <c r="C772" s="22" t="s">
        <v>1143</v>
      </c>
      <c r="D772" s="22" t="s">
        <v>1263</v>
      </c>
      <c r="E772" s="22" t="s">
        <v>1265</v>
      </c>
      <c r="F772" s="22"/>
      <c r="G772" s="22" t="s">
        <v>170</v>
      </c>
      <c r="H772" s="22" t="s">
        <v>152</v>
      </c>
      <c r="I772" s="66">
        <v>869.21999999999991</v>
      </c>
    </row>
    <row r="773" spans="2:9" hidden="1" x14ac:dyDescent="0.25">
      <c r="B773" s="22" t="s">
        <v>1136</v>
      </c>
      <c r="C773" s="22" t="s">
        <v>1137</v>
      </c>
      <c r="D773" s="22" t="s">
        <v>1263</v>
      </c>
      <c r="E773" s="22" t="s">
        <v>1266</v>
      </c>
      <c r="F773" s="22"/>
      <c r="G773" s="22" t="s">
        <v>170</v>
      </c>
      <c r="H773" s="22" t="s">
        <v>152</v>
      </c>
      <c r="I773" s="66">
        <v>1084</v>
      </c>
    </row>
    <row r="774" spans="2:9" hidden="1" x14ac:dyDescent="0.25">
      <c r="B774" s="22" t="s">
        <v>1133</v>
      </c>
      <c r="C774" s="22" t="s">
        <v>1134</v>
      </c>
      <c r="D774" s="22" t="s">
        <v>1267</v>
      </c>
      <c r="E774" s="22" t="s">
        <v>1268</v>
      </c>
      <c r="F774" s="22"/>
      <c r="G774" s="22" t="s">
        <v>170</v>
      </c>
      <c r="H774" s="22" t="s">
        <v>152</v>
      </c>
      <c r="I774" s="66">
        <v>895.40000000000009</v>
      </c>
    </row>
    <row r="775" spans="2:9" hidden="1" x14ac:dyDescent="0.25">
      <c r="B775" s="22" t="s">
        <v>1133</v>
      </c>
      <c r="C775" s="22" t="s">
        <v>1134</v>
      </c>
      <c r="D775" s="22" t="s">
        <v>1267</v>
      </c>
      <c r="E775" s="22" t="s">
        <v>1268</v>
      </c>
      <c r="F775" s="22"/>
      <c r="G775" s="22" t="s">
        <v>170</v>
      </c>
      <c r="H775" s="22" t="s">
        <v>152</v>
      </c>
      <c r="I775" s="66">
        <v>895.4000000000002</v>
      </c>
    </row>
    <row r="776" spans="2:9" hidden="1" x14ac:dyDescent="0.25">
      <c r="B776" s="22" t="s">
        <v>1136</v>
      </c>
      <c r="C776" s="22" t="s">
        <v>1137</v>
      </c>
      <c r="D776" s="22" t="s">
        <v>1267</v>
      </c>
      <c r="E776" s="22" t="s">
        <v>1269</v>
      </c>
      <c r="F776" s="22"/>
      <c r="G776" s="22" t="s">
        <v>170</v>
      </c>
      <c r="H776" s="22" t="s">
        <v>152</v>
      </c>
      <c r="I776" s="66">
        <v>1301.9000000000001</v>
      </c>
    </row>
    <row r="777" spans="2:9" hidden="1" x14ac:dyDescent="0.25">
      <c r="B777" s="22" t="s">
        <v>1133</v>
      </c>
      <c r="C777" s="22" t="s">
        <v>1134</v>
      </c>
      <c r="D777" s="22" t="s">
        <v>1270</v>
      </c>
      <c r="E777" s="22" t="s">
        <v>1271</v>
      </c>
      <c r="F777" s="22"/>
      <c r="G777" s="22" t="s">
        <v>170</v>
      </c>
      <c r="H777" s="22" t="s">
        <v>152</v>
      </c>
      <c r="I777" s="66">
        <v>819.40000000000009</v>
      </c>
    </row>
    <row r="778" spans="2:9" hidden="1" x14ac:dyDescent="0.25">
      <c r="B778" s="22" t="s">
        <v>1133</v>
      </c>
      <c r="C778" s="22" t="s">
        <v>1134</v>
      </c>
      <c r="D778" s="22" t="s">
        <v>1272</v>
      </c>
      <c r="E778" s="22" t="s">
        <v>1273</v>
      </c>
      <c r="F778" s="22"/>
      <c r="G778" s="22" t="s">
        <v>170</v>
      </c>
      <c r="H778" s="22" t="s">
        <v>152</v>
      </c>
      <c r="I778" s="66">
        <v>1025.4000000000001</v>
      </c>
    </row>
    <row r="779" spans="2:9" hidden="1" x14ac:dyDescent="0.25">
      <c r="B779" s="22" t="s">
        <v>1136</v>
      </c>
      <c r="C779" s="22" t="s">
        <v>1137</v>
      </c>
      <c r="D779" s="22" t="s">
        <v>1272</v>
      </c>
      <c r="E779" s="22" t="s">
        <v>1274</v>
      </c>
      <c r="F779" s="22"/>
      <c r="G779" s="22" t="s">
        <v>170</v>
      </c>
      <c r="H779" s="22" t="s">
        <v>152</v>
      </c>
      <c r="I779" s="66">
        <v>1312.5</v>
      </c>
    </row>
    <row r="780" spans="2:9" hidden="1" x14ac:dyDescent="0.25">
      <c r="B780" s="22" t="s">
        <v>1133</v>
      </c>
      <c r="C780" s="22" t="s">
        <v>1134</v>
      </c>
      <c r="D780" s="22" t="s">
        <v>1275</v>
      </c>
      <c r="E780" s="22" t="s">
        <v>1276</v>
      </c>
      <c r="F780" s="22"/>
      <c r="G780" s="22" t="s">
        <v>170</v>
      </c>
      <c r="H780" s="22" t="s">
        <v>152</v>
      </c>
      <c r="I780" s="66">
        <v>999.99999999999977</v>
      </c>
    </row>
    <row r="781" spans="2:9" hidden="1" x14ac:dyDescent="0.25">
      <c r="B781" s="22" t="s">
        <v>1133</v>
      </c>
      <c r="C781" s="22" t="s">
        <v>1134</v>
      </c>
      <c r="D781" s="22" t="s">
        <v>1277</v>
      </c>
      <c r="E781" s="22" t="s">
        <v>1278</v>
      </c>
      <c r="F781" s="22"/>
      <c r="G781" s="22" t="s">
        <v>170</v>
      </c>
      <c r="H781" s="22" t="s">
        <v>152</v>
      </c>
      <c r="I781" s="66">
        <v>814.30000000000007</v>
      </c>
    </row>
    <row r="782" spans="2:9" hidden="1" x14ac:dyDescent="0.25">
      <c r="B782" s="22" t="s">
        <v>1136</v>
      </c>
      <c r="C782" s="22" t="s">
        <v>1137</v>
      </c>
      <c r="D782" s="22" t="s">
        <v>1277</v>
      </c>
      <c r="E782" s="22" t="s">
        <v>1279</v>
      </c>
      <c r="F782" s="22"/>
      <c r="G782" s="22" t="s">
        <v>170</v>
      </c>
      <c r="H782" s="22" t="s">
        <v>152</v>
      </c>
      <c r="I782" s="66">
        <v>1312.5000000000002</v>
      </c>
    </row>
    <row r="783" spans="2:9" hidden="1" x14ac:dyDescent="0.25">
      <c r="B783" s="22" t="s">
        <v>1133</v>
      </c>
      <c r="C783" s="22" t="s">
        <v>1134</v>
      </c>
      <c r="D783" s="22" t="s">
        <v>1280</v>
      </c>
      <c r="E783" s="22" t="s">
        <v>1281</v>
      </c>
      <c r="F783" s="22"/>
      <c r="G783" s="22" t="s">
        <v>170</v>
      </c>
      <c r="H783" s="22" t="s">
        <v>152</v>
      </c>
      <c r="I783" s="66">
        <v>819.50000000000023</v>
      </c>
    </row>
    <row r="784" spans="2:9" hidden="1" x14ac:dyDescent="0.25">
      <c r="B784" s="22" t="s">
        <v>1133</v>
      </c>
      <c r="C784" s="22" t="s">
        <v>1134</v>
      </c>
      <c r="D784" s="22" t="s">
        <v>1282</v>
      </c>
      <c r="E784" s="22" t="s">
        <v>1283</v>
      </c>
      <c r="F784" s="22"/>
      <c r="G784" s="22" t="s">
        <v>170</v>
      </c>
      <c r="H784" s="22" t="s">
        <v>152</v>
      </c>
      <c r="I784" s="66">
        <v>819.50000000000023</v>
      </c>
    </row>
    <row r="785" spans="2:9" hidden="1" x14ac:dyDescent="0.25">
      <c r="B785" s="22" t="s">
        <v>1133</v>
      </c>
      <c r="C785" s="22" t="s">
        <v>1134</v>
      </c>
      <c r="D785" s="22" t="s">
        <v>1284</v>
      </c>
      <c r="E785" s="22" t="s">
        <v>1285</v>
      </c>
      <c r="F785" s="22"/>
      <c r="G785" s="22" t="s">
        <v>170</v>
      </c>
      <c r="H785" s="22" t="s">
        <v>152</v>
      </c>
      <c r="I785" s="66">
        <v>814.30000000000018</v>
      </c>
    </row>
    <row r="786" spans="2:9" hidden="1" x14ac:dyDescent="0.25">
      <c r="B786" s="22" t="s">
        <v>1133</v>
      </c>
      <c r="C786" s="22" t="s">
        <v>1134</v>
      </c>
      <c r="D786" s="22" t="s">
        <v>1286</v>
      </c>
      <c r="E786" s="22" t="s">
        <v>1287</v>
      </c>
      <c r="F786" s="22"/>
      <c r="G786" s="22" t="s">
        <v>170</v>
      </c>
      <c r="H786" s="22" t="s">
        <v>152</v>
      </c>
      <c r="I786" s="66">
        <v>882.8</v>
      </c>
    </row>
    <row r="787" spans="2:9" hidden="1" x14ac:dyDescent="0.25">
      <c r="B787" s="22" t="s">
        <v>1133</v>
      </c>
      <c r="C787" s="22" t="s">
        <v>1134</v>
      </c>
      <c r="D787" s="22" t="s">
        <v>1288</v>
      </c>
      <c r="E787" s="22" t="s">
        <v>1289</v>
      </c>
      <c r="F787" s="22"/>
      <c r="G787" s="22" t="s">
        <v>170</v>
      </c>
      <c r="H787" s="22" t="s">
        <v>152</v>
      </c>
      <c r="I787" s="66">
        <v>819.49999999999977</v>
      </c>
    </row>
    <row r="788" spans="2:9" hidden="1" x14ac:dyDescent="0.25">
      <c r="B788" s="22" t="s">
        <v>1133</v>
      </c>
      <c r="C788" s="22" t="s">
        <v>1134</v>
      </c>
      <c r="D788" s="22" t="s">
        <v>1290</v>
      </c>
      <c r="E788" s="22" t="s">
        <v>1291</v>
      </c>
      <c r="F788" s="22"/>
      <c r="G788" s="22" t="s">
        <v>170</v>
      </c>
      <c r="H788" s="22" t="s">
        <v>152</v>
      </c>
      <c r="I788" s="66">
        <v>999.99999999999977</v>
      </c>
    </row>
    <row r="789" spans="2:9" hidden="1" x14ac:dyDescent="0.25">
      <c r="B789" s="22" t="s">
        <v>1133</v>
      </c>
      <c r="C789" s="22" t="s">
        <v>1134</v>
      </c>
      <c r="D789" s="22" t="s">
        <v>1292</v>
      </c>
      <c r="E789" s="22" t="s">
        <v>1293</v>
      </c>
      <c r="F789" s="22"/>
      <c r="G789" s="22" t="s">
        <v>170</v>
      </c>
      <c r="H789" s="22" t="s">
        <v>152</v>
      </c>
      <c r="I789" s="66">
        <v>1000</v>
      </c>
    </row>
    <row r="790" spans="2:9" hidden="1" x14ac:dyDescent="0.25">
      <c r="B790" s="22" t="s">
        <v>1133</v>
      </c>
      <c r="C790" s="22" t="s">
        <v>1134</v>
      </c>
      <c r="D790" s="22" t="s">
        <v>1294</v>
      </c>
      <c r="E790" s="22" t="s">
        <v>1295</v>
      </c>
      <c r="F790" s="22"/>
      <c r="G790" s="22" t="s">
        <v>170</v>
      </c>
      <c r="H790" s="22" t="s">
        <v>152</v>
      </c>
      <c r="I790" s="66">
        <v>895.40000000000009</v>
      </c>
    </row>
    <row r="791" spans="2:9" hidden="1" x14ac:dyDescent="0.25">
      <c r="B791" s="22" t="s">
        <v>1130</v>
      </c>
      <c r="C791" s="22" t="s">
        <v>1131</v>
      </c>
      <c r="D791" s="22" t="s">
        <v>1296</v>
      </c>
      <c r="E791" s="22" t="s">
        <v>1297</v>
      </c>
      <c r="F791" s="22"/>
      <c r="G791" s="22" t="s">
        <v>388</v>
      </c>
      <c r="H791" s="22" t="s">
        <v>152</v>
      </c>
      <c r="I791" s="66">
        <v>1023.6177772788496</v>
      </c>
    </row>
    <row r="792" spans="2:9" hidden="1" x14ac:dyDescent="0.25">
      <c r="B792" s="22" t="s">
        <v>1124</v>
      </c>
      <c r="C792" s="22" t="s">
        <v>1125</v>
      </c>
      <c r="D792" s="22" t="s">
        <v>1298</v>
      </c>
      <c r="E792" s="22" t="s">
        <v>1299</v>
      </c>
      <c r="F792" s="22"/>
      <c r="G792" s="22" t="s">
        <v>388</v>
      </c>
      <c r="H792" s="22" t="s">
        <v>152</v>
      </c>
      <c r="I792" s="66">
        <v>959.98469583778274</v>
      </c>
    </row>
    <row r="793" spans="2:9" hidden="1" x14ac:dyDescent="0.25">
      <c r="B793" s="22" t="s">
        <v>1124</v>
      </c>
      <c r="C793" s="22" t="s">
        <v>1125</v>
      </c>
      <c r="D793" s="22" t="s">
        <v>1300</v>
      </c>
      <c r="E793" s="22" t="s">
        <v>1301</v>
      </c>
      <c r="F793" s="22"/>
      <c r="G793" s="22" t="s">
        <v>170</v>
      </c>
      <c r="H793" s="22" t="s">
        <v>152</v>
      </c>
      <c r="I793" s="66">
        <v>895.08999999999992</v>
      </c>
    </row>
    <row r="794" spans="2:9" hidden="1" x14ac:dyDescent="0.25">
      <c r="B794" s="22" t="s">
        <v>1133</v>
      </c>
      <c r="C794" s="22" t="s">
        <v>1134</v>
      </c>
      <c r="D794" s="22" t="s">
        <v>1302</v>
      </c>
      <c r="E794" s="22" t="s">
        <v>1303</v>
      </c>
      <c r="F794" s="22"/>
      <c r="G794" s="22" t="s">
        <v>388</v>
      </c>
      <c r="H794" s="22" t="s">
        <v>152</v>
      </c>
      <c r="I794" s="66">
        <v>953.70320613176636</v>
      </c>
    </row>
    <row r="795" spans="2:9" hidden="1" x14ac:dyDescent="0.25">
      <c r="B795" s="22" t="s">
        <v>1133</v>
      </c>
      <c r="C795" s="22" t="s">
        <v>1134</v>
      </c>
      <c r="D795" s="22" t="s">
        <v>1304</v>
      </c>
      <c r="E795" s="22" t="s">
        <v>1305</v>
      </c>
      <c r="F795" s="22"/>
      <c r="G795" s="22" t="s">
        <v>170</v>
      </c>
      <c r="H795" s="22" t="s">
        <v>152</v>
      </c>
      <c r="I795" s="66">
        <v>930.99999999999977</v>
      </c>
    </row>
    <row r="796" spans="2:9" hidden="1" x14ac:dyDescent="0.25">
      <c r="B796" s="22" t="s">
        <v>1133</v>
      </c>
      <c r="C796" s="22" t="s">
        <v>1134</v>
      </c>
      <c r="D796" s="22" t="s">
        <v>1306</v>
      </c>
      <c r="E796" s="22" t="s">
        <v>1307</v>
      </c>
      <c r="F796" s="22"/>
      <c r="G796" s="22" t="s">
        <v>388</v>
      </c>
      <c r="H796" s="22" t="s">
        <v>152</v>
      </c>
      <c r="I796" s="66">
        <v>953.70320613176636</v>
      </c>
    </row>
    <row r="797" spans="2:9" hidden="1" x14ac:dyDescent="0.25">
      <c r="B797" s="22" t="s">
        <v>1133</v>
      </c>
      <c r="C797" s="22" t="s">
        <v>1134</v>
      </c>
      <c r="D797" s="22" t="s">
        <v>1308</v>
      </c>
      <c r="E797" s="22" t="s">
        <v>1309</v>
      </c>
      <c r="F797" s="22"/>
      <c r="G797" s="22" t="s">
        <v>388</v>
      </c>
      <c r="H797" s="22" t="s">
        <v>152</v>
      </c>
      <c r="I797" s="66">
        <v>953.70320613176636</v>
      </c>
    </row>
    <row r="798" spans="2:9" hidden="1" x14ac:dyDescent="0.25">
      <c r="B798" s="22" t="s">
        <v>1133</v>
      </c>
      <c r="C798" s="22" t="s">
        <v>1134</v>
      </c>
      <c r="D798" s="22" t="s">
        <v>1310</v>
      </c>
      <c r="E798" s="22" t="s">
        <v>1311</v>
      </c>
      <c r="F798" s="22"/>
      <c r="G798" s="22" t="s">
        <v>170</v>
      </c>
      <c r="H798" s="22" t="s">
        <v>152</v>
      </c>
      <c r="I798" s="66">
        <v>888.88000000000011</v>
      </c>
    </row>
    <row r="799" spans="2:9" hidden="1" x14ac:dyDescent="0.25">
      <c r="B799" s="22" t="s">
        <v>1133</v>
      </c>
      <c r="C799" s="22" t="s">
        <v>1134</v>
      </c>
      <c r="D799" s="22" t="s">
        <v>1312</v>
      </c>
      <c r="E799" s="22" t="s">
        <v>1313</v>
      </c>
      <c r="F799" s="22"/>
      <c r="G799" s="22" t="s">
        <v>170</v>
      </c>
      <c r="H799" s="22" t="s">
        <v>152</v>
      </c>
      <c r="I799" s="66">
        <v>1134.03</v>
      </c>
    </row>
    <row r="800" spans="2:9" hidden="1" x14ac:dyDescent="0.25">
      <c r="B800" s="22" t="s">
        <v>1136</v>
      </c>
      <c r="C800" s="22" t="s">
        <v>1137</v>
      </c>
      <c r="D800" s="22" t="s">
        <v>1312</v>
      </c>
      <c r="E800" s="22" t="s">
        <v>1314</v>
      </c>
      <c r="F800" s="22"/>
      <c r="G800" s="22" t="s">
        <v>170</v>
      </c>
      <c r="H800" s="22" t="s">
        <v>152</v>
      </c>
      <c r="I800" s="66">
        <v>1300.0000000000002</v>
      </c>
    </row>
    <row r="801" spans="2:9" hidden="1" x14ac:dyDescent="0.25">
      <c r="B801" s="22" t="s">
        <v>1133</v>
      </c>
      <c r="C801" s="22" t="s">
        <v>1134</v>
      </c>
      <c r="D801" s="22" t="s">
        <v>1315</v>
      </c>
      <c r="E801" s="22" t="s">
        <v>1316</v>
      </c>
      <c r="F801" s="22"/>
      <c r="G801" s="22" t="s">
        <v>170</v>
      </c>
      <c r="H801" s="22" t="s">
        <v>152</v>
      </c>
      <c r="I801" s="66">
        <v>814.31000000000006</v>
      </c>
    </row>
    <row r="802" spans="2:9" hidden="1" x14ac:dyDescent="0.25">
      <c r="B802" s="22" t="s">
        <v>1130</v>
      </c>
      <c r="C802" s="22" t="s">
        <v>1131</v>
      </c>
      <c r="D802" s="22" t="s">
        <v>1317</v>
      </c>
      <c r="E802" s="22" t="s">
        <v>1318</v>
      </c>
      <c r="F802" s="22"/>
      <c r="G802" s="22" t="s">
        <v>170</v>
      </c>
      <c r="H802" s="22" t="s">
        <v>152</v>
      </c>
      <c r="I802" s="66">
        <v>1155.8300000000002</v>
      </c>
    </row>
    <row r="803" spans="2:9" hidden="1" x14ac:dyDescent="0.25">
      <c r="B803" s="22" t="s">
        <v>1127</v>
      </c>
      <c r="C803" s="22" t="s">
        <v>1128</v>
      </c>
      <c r="D803" s="22" t="s">
        <v>1319</v>
      </c>
      <c r="E803" s="22" t="s">
        <v>1320</v>
      </c>
      <c r="F803" s="22"/>
      <c r="G803" s="22" t="s">
        <v>170</v>
      </c>
      <c r="H803" s="22" t="s">
        <v>152</v>
      </c>
      <c r="I803" s="66">
        <v>954.83571428571418</v>
      </c>
    </row>
    <row r="804" spans="2:9" hidden="1" x14ac:dyDescent="0.25">
      <c r="B804" s="22" t="s">
        <v>1136</v>
      </c>
      <c r="C804" s="22" t="s">
        <v>1137</v>
      </c>
      <c r="D804" s="22" t="s">
        <v>1321</v>
      </c>
      <c r="E804" s="22" t="s">
        <v>1322</v>
      </c>
      <c r="F804" s="22"/>
      <c r="G804" s="22" t="s">
        <v>170</v>
      </c>
      <c r="H804" s="22" t="s">
        <v>152</v>
      </c>
      <c r="I804" s="66">
        <v>1274</v>
      </c>
    </row>
    <row r="805" spans="2:9" hidden="1" x14ac:dyDescent="0.25">
      <c r="B805" s="22" t="s">
        <v>1133</v>
      </c>
      <c r="C805" s="22" t="s">
        <v>1134</v>
      </c>
      <c r="D805" s="22" t="s">
        <v>1323</v>
      </c>
      <c r="E805" s="22" t="s">
        <v>1324</v>
      </c>
      <c r="F805" s="22"/>
      <c r="G805" s="22" t="s">
        <v>170</v>
      </c>
      <c r="H805" s="22" t="s">
        <v>152</v>
      </c>
      <c r="I805" s="66">
        <v>1136</v>
      </c>
    </row>
    <row r="806" spans="2:9" hidden="1" x14ac:dyDescent="0.25">
      <c r="B806" s="22" t="s">
        <v>1136</v>
      </c>
      <c r="C806" s="22" t="s">
        <v>1137</v>
      </c>
      <c r="D806" s="22" t="s">
        <v>1323</v>
      </c>
      <c r="E806" s="22" t="s">
        <v>1325</v>
      </c>
      <c r="F806" s="22"/>
      <c r="G806" s="22" t="s">
        <v>170</v>
      </c>
      <c r="H806" s="22" t="s">
        <v>152</v>
      </c>
      <c r="I806" s="66">
        <v>1300</v>
      </c>
    </row>
    <row r="807" spans="2:9" hidden="1" x14ac:dyDescent="0.25">
      <c r="B807" s="22" t="s">
        <v>1124</v>
      </c>
      <c r="C807" s="22" t="s">
        <v>1125</v>
      </c>
      <c r="D807" s="22" t="s">
        <v>1326</v>
      </c>
      <c r="E807" s="22" t="s">
        <v>1327</v>
      </c>
      <c r="F807" s="22"/>
      <c r="G807" s="22" t="s">
        <v>170</v>
      </c>
      <c r="H807" s="22" t="s">
        <v>152</v>
      </c>
      <c r="I807" s="66">
        <v>918.00000000000023</v>
      </c>
    </row>
    <row r="808" spans="2:9" hidden="1" x14ac:dyDescent="0.25">
      <c r="B808" s="22" t="s">
        <v>1127</v>
      </c>
      <c r="C808" s="22" t="s">
        <v>1128</v>
      </c>
      <c r="D808" s="22" t="s">
        <v>1328</v>
      </c>
      <c r="E808" s="22" t="s">
        <v>1329</v>
      </c>
      <c r="F808" s="22"/>
      <c r="G808" s="22" t="s">
        <v>170</v>
      </c>
      <c r="H808" s="22" t="s">
        <v>152</v>
      </c>
      <c r="I808" s="66">
        <v>938</v>
      </c>
    </row>
    <row r="809" spans="2:9" hidden="1" x14ac:dyDescent="0.25">
      <c r="B809" s="22" t="s">
        <v>1133</v>
      </c>
      <c r="C809" s="22" t="s">
        <v>1134</v>
      </c>
      <c r="D809" s="22" t="s">
        <v>1330</v>
      </c>
      <c r="E809" s="22" t="s">
        <v>1331</v>
      </c>
      <c r="F809" s="22"/>
      <c r="G809" s="22" t="s">
        <v>388</v>
      </c>
      <c r="H809" s="22" t="s">
        <v>152</v>
      </c>
      <c r="I809" s="66">
        <v>953.70320613176636</v>
      </c>
    </row>
    <row r="810" spans="2:9" hidden="1" x14ac:dyDescent="0.25">
      <c r="B810" s="22" t="s">
        <v>1142</v>
      </c>
      <c r="C810" s="22" t="s">
        <v>1143</v>
      </c>
      <c r="D810" s="22" t="s">
        <v>1332</v>
      </c>
      <c r="E810" s="22" t="s">
        <v>1333</v>
      </c>
      <c r="F810" s="22"/>
      <c r="G810" s="22" t="s">
        <v>388</v>
      </c>
      <c r="H810" s="22" t="s">
        <v>152</v>
      </c>
      <c r="I810" s="66">
        <v>1021.6061809593004</v>
      </c>
    </row>
    <row r="811" spans="2:9" hidden="1" x14ac:dyDescent="0.25">
      <c r="B811" s="22" t="s">
        <v>1124</v>
      </c>
      <c r="C811" s="22" t="s">
        <v>1125</v>
      </c>
      <c r="D811" s="22" t="s">
        <v>1334</v>
      </c>
      <c r="E811" s="22" t="s">
        <v>1335</v>
      </c>
      <c r="F811" s="22"/>
      <c r="G811" s="22" t="s">
        <v>170</v>
      </c>
      <c r="H811" s="22" t="s">
        <v>152</v>
      </c>
      <c r="I811" s="66">
        <v>895.0899999999998</v>
      </c>
    </row>
    <row r="812" spans="2:9" hidden="1" x14ac:dyDescent="0.25">
      <c r="B812" s="22" t="s">
        <v>1127</v>
      </c>
      <c r="C812" s="22" t="s">
        <v>1128</v>
      </c>
      <c r="D812" s="22" t="s">
        <v>1336</v>
      </c>
      <c r="E812" s="22" t="s">
        <v>1337</v>
      </c>
      <c r="F812" s="22"/>
      <c r="G812" s="22" t="s">
        <v>170</v>
      </c>
      <c r="H812" s="22" t="s">
        <v>152</v>
      </c>
      <c r="I812" s="66">
        <v>954.81000000000006</v>
      </c>
    </row>
    <row r="813" spans="2:9" hidden="1" x14ac:dyDescent="0.25">
      <c r="B813" s="22" t="s">
        <v>1133</v>
      </c>
      <c r="C813" s="22" t="s">
        <v>1134</v>
      </c>
      <c r="D813" s="22" t="s">
        <v>1338</v>
      </c>
      <c r="E813" s="22" t="s">
        <v>1339</v>
      </c>
      <c r="F813" s="22"/>
      <c r="G813" s="22" t="s">
        <v>170</v>
      </c>
      <c r="H813" s="22" t="s">
        <v>152</v>
      </c>
      <c r="I813" s="66">
        <v>1030</v>
      </c>
    </row>
    <row r="814" spans="2:9" hidden="1" x14ac:dyDescent="0.25">
      <c r="B814" s="22" t="s">
        <v>1136</v>
      </c>
      <c r="C814" s="22" t="s">
        <v>1137</v>
      </c>
      <c r="D814" s="22" t="s">
        <v>1338</v>
      </c>
      <c r="E814" s="22" t="s">
        <v>1340</v>
      </c>
      <c r="F814" s="22"/>
      <c r="G814" s="22" t="s">
        <v>170</v>
      </c>
      <c r="H814" s="22" t="s">
        <v>152</v>
      </c>
      <c r="I814" s="66">
        <v>1029.9999999999998</v>
      </c>
    </row>
    <row r="815" spans="2:9" hidden="1" x14ac:dyDescent="0.25">
      <c r="B815" s="22" t="s">
        <v>1133</v>
      </c>
      <c r="C815" s="22" t="s">
        <v>1134</v>
      </c>
      <c r="D815" s="22" t="s">
        <v>1341</v>
      </c>
      <c r="E815" s="22" t="s">
        <v>1342</v>
      </c>
      <c r="F815" s="22"/>
      <c r="G815" s="22" t="s">
        <v>170</v>
      </c>
      <c r="H815" s="22" t="s">
        <v>152</v>
      </c>
      <c r="I815" s="66">
        <v>999.99999999999966</v>
      </c>
    </row>
    <row r="816" spans="2:9" hidden="1" x14ac:dyDescent="0.25">
      <c r="B816" s="22" t="s">
        <v>1133</v>
      </c>
      <c r="C816" s="22" t="s">
        <v>1134</v>
      </c>
      <c r="D816" s="22" t="s">
        <v>1343</v>
      </c>
      <c r="E816" s="22" t="s">
        <v>1344</v>
      </c>
      <c r="F816" s="22"/>
      <c r="G816" s="22" t="s">
        <v>170</v>
      </c>
      <c r="H816" s="22" t="s">
        <v>152</v>
      </c>
      <c r="I816" s="66">
        <v>999.99999999999977</v>
      </c>
    </row>
    <row r="817" spans="2:9" hidden="1" x14ac:dyDescent="0.25">
      <c r="B817" s="22" t="s">
        <v>1136</v>
      </c>
      <c r="C817" s="22" t="s">
        <v>1137</v>
      </c>
      <c r="D817" s="22" t="s">
        <v>1343</v>
      </c>
      <c r="E817" s="22" t="s">
        <v>1345</v>
      </c>
      <c r="F817" s="22"/>
      <c r="G817" s="22" t="s">
        <v>170</v>
      </c>
      <c r="H817" s="22" t="s">
        <v>152</v>
      </c>
      <c r="I817" s="66">
        <v>1000</v>
      </c>
    </row>
    <row r="818" spans="2:9" hidden="1" x14ac:dyDescent="0.25">
      <c r="B818" s="22" t="s">
        <v>1133</v>
      </c>
      <c r="C818" s="22" t="s">
        <v>1134</v>
      </c>
      <c r="D818" s="22" t="s">
        <v>1346</v>
      </c>
      <c r="E818" s="22" t="s">
        <v>1347</v>
      </c>
      <c r="F818" s="22"/>
      <c r="G818" s="22" t="s">
        <v>170</v>
      </c>
      <c r="H818" s="22" t="s">
        <v>152</v>
      </c>
      <c r="I818" s="66">
        <v>1000</v>
      </c>
    </row>
    <row r="819" spans="2:9" hidden="1" x14ac:dyDescent="0.25">
      <c r="B819" s="22" t="s">
        <v>1127</v>
      </c>
      <c r="C819" s="22" t="s">
        <v>1128</v>
      </c>
      <c r="D819" s="22" t="s">
        <v>1348</v>
      </c>
      <c r="E819" s="22" t="s">
        <v>1349</v>
      </c>
      <c r="F819" s="22"/>
      <c r="G819" s="22" t="s">
        <v>170</v>
      </c>
      <c r="H819" s="22" t="s">
        <v>152</v>
      </c>
      <c r="I819" s="66">
        <v>1039.58</v>
      </c>
    </row>
    <row r="820" spans="2:9" hidden="1" x14ac:dyDescent="0.25">
      <c r="B820" s="22" t="s">
        <v>1130</v>
      </c>
      <c r="C820" s="22" t="s">
        <v>1131</v>
      </c>
      <c r="D820" s="22" t="s">
        <v>1350</v>
      </c>
      <c r="E820" s="22" t="s">
        <v>1351</v>
      </c>
      <c r="F820" s="22"/>
      <c r="G820" s="22" t="s">
        <v>170</v>
      </c>
      <c r="H820" s="22" t="s">
        <v>152</v>
      </c>
      <c r="I820" s="66">
        <v>993.2800000000002</v>
      </c>
    </row>
    <row r="821" spans="2:9" hidden="1" x14ac:dyDescent="0.25">
      <c r="B821" s="22" t="s">
        <v>1133</v>
      </c>
      <c r="C821" s="22" t="s">
        <v>1134</v>
      </c>
      <c r="D821" s="22" t="s">
        <v>1352</v>
      </c>
      <c r="E821" s="22" t="s">
        <v>1353</v>
      </c>
      <c r="F821" s="22"/>
      <c r="G821" s="22" t="s">
        <v>170</v>
      </c>
      <c r="H821" s="22" t="s">
        <v>152</v>
      </c>
      <c r="I821" s="66">
        <v>814.30999999999983</v>
      </c>
    </row>
    <row r="822" spans="2:9" hidden="1" x14ac:dyDescent="0.25">
      <c r="B822" s="22" t="s">
        <v>1136</v>
      </c>
      <c r="C822" s="22" t="s">
        <v>1137</v>
      </c>
      <c r="D822" s="22" t="s">
        <v>1352</v>
      </c>
      <c r="E822" s="22" t="s">
        <v>1354</v>
      </c>
      <c r="F822" s="22"/>
      <c r="G822" s="22" t="s">
        <v>170</v>
      </c>
      <c r="H822" s="22" t="s">
        <v>152</v>
      </c>
      <c r="I822" s="66">
        <v>963.9799999999999</v>
      </c>
    </row>
    <row r="823" spans="2:9" hidden="1" x14ac:dyDescent="0.25">
      <c r="B823" s="22" t="s">
        <v>1130</v>
      </c>
      <c r="C823" s="22" t="s">
        <v>1131</v>
      </c>
      <c r="D823" s="22" t="s">
        <v>1355</v>
      </c>
      <c r="E823" s="22" t="s">
        <v>1356</v>
      </c>
      <c r="F823" s="22"/>
      <c r="G823" s="22" t="s">
        <v>170</v>
      </c>
      <c r="H823" s="22" t="s">
        <v>152</v>
      </c>
      <c r="I823" s="66">
        <v>938.00000000000011</v>
      </c>
    </row>
    <row r="824" spans="2:9" hidden="1" x14ac:dyDescent="0.25">
      <c r="B824" s="22" t="s">
        <v>1130</v>
      </c>
      <c r="C824" s="22" t="s">
        <v>1131</v>
      </c>
      <c r="D824" s="22" t="s">
        <v>1357</v>
      </c>
      <c r="E824" s="22" t="s">
        <v>1358</v>
      </c>
      <c r="F824" s="22"/>
      <c r="G824" s="22" t="s">
        <v>388</v>
      </c>
      <c r="H824" s="22" t="s">
        <v>152</v>
      </c>
      <c r="I824" s="66">
        <v>1023.6177772788496</v>
      </c>
    </row>
    <row r="825" spans="2:9" hidden="1" x14ac:dyDescent="0.25">
      <c r="B825" s="22" t="s">
        <v>1124</v>
      </c>
      <c r="C825" s="22" t="s">
        <v>1125</v>
      </c>
      <c r="D825" s="22" t="s">
        <v>1359</v>
      </c>
      <c r="E825" s="22" t="s">
        <v>1360</v>
      </c>
      <c r="F825" s="22"/>
      <c r="G825" s="22" t="s">
        <v>388</v>
      </c>
      <c r="H825" s="22" t="s">
        <v>152</v>
      </c>
      <c r="I825" s="66">
        <v>959.98469583778274</v>
      </c>
    </row>
    <row r="826" spans="2:9" hidden="1" x14ac:dyDescent="0.25">
      <c r="B826" s="22" t="s">
        <v>1127</v>
      </c>
      <c r="C826" s="22" t="s">
        <v>1128</v>
      </c>
      <c r="D826" s="22" t="s">
        <v>1361</v>
      </c>
      <c r="E826" s="22" t="s">
        <v>1362</v>
      </c>
      <c r="F826" s="22"/>
      <c r="G826" s="22" t="s">
        <v>388</v>
      </c>
      <c r="H826" s="22" t="s">
        <v>152</v>
      </c>
      <c r="I826" s="66">
        <v>957.06858503401395</v>
      </c>
    </row>
    <row r="827" spans="2:9" hidden="1" x14ac:dyDescent="0.25">
      <c r="B827" s="22" t="s">
        <v>1133</v>
      </c>
      <c r="C827" s="22" t="s">
        <v>1134</v>
      </c>
      <c r="D827" s="22" t="s">
        <v>1363</v>
      </c>
      <c r="E827" s="22" t="s">
        <v>1364</v>
      </c>
      <c r="F827" s="22"/>
      <c r="G827" s="22" t="s">
        <v>388</v>
      </c>
      <c r="H827" s="22" t="s">
        <v>152</v>
      </c>
      <c r="I827" s="66">
        <v>953.70320613176636</v>
      </c>
    </row>
    <row r="828" spans="2:9" hidden="1" x14ac:dyDescent="0.25">
      <c r="B828" s="22" t="s">
        <v>1142</v>
      </c>
      <c r="C828" s="22" t="s">
        <v>1143</v>
      </c>
      <c r="D828" s="22" t="s">
        <v>1363</v>
      </c>
      <c r="E828" s="22" t="s">
        <v>1365</v>
      </c>
      <c r="F828" s="22"/>
      <c r="G828" s="22" t="s">
        <v>388</v>
      </c>
      <c r="H828" s="22" t="s">
        <v>152</v>
      </c>
      <c r="I828" s="66">
        <v>1021.6061809593004</v>
      </c>
    </row>
    <row r="829" spans="2:9" hidden="1" x14ac:dyDescent="0.25">
      <c r="B829" s="22" t="s">
        <v>1136</v>
      </c>
      <c r="C829" s="22" t="s">
        <v>1137</v>
      </c>
      <c r="D829" s="22" t="s">
        <v>1363</v>
      </c>
      <c r="E829" s="22" t="s">
        <v>1366</v>
      </c>
      <c r="F829" s="22"/>
      <c r="G829" s="22" t="s">
        <v>388</v>
      </c>
      <c r="H829" s="22" t="s">
        <v>152</v>
      </c>
      <c r="I829" s="66">
        <v>924.81018976423331</v>
      </c>
    </row>
    <row r="830" spans="2:9" hidden="1" x14ac:dyDescent="0.25">
      <c r="B830" s="22" t="s">
        <v>1121</v>
      </c>
      <c r="C830" s="22" t="s">
        <v>1122</v>
      </c>
      <c r="D830" s="22" t="s">
        <v>1367</v>
      </c>
      <c r="E830" s="22" t="s">
        <v>1368</v>
      </c>
      <c r="F830" s="22"/>
      <c r="G830" s="22" t="s">
        <v>388</v>
      </c>
      <c r="H830" s="22" t="s">
        <v>152</v>
      </c>
      <c r="I830" s="66">
        <v>988.59770114942557</v>
      </c>
    </row>
    <row r="831" spans="2:9" hidden="1" x14ac:dyDescent="0.25">
      <c r="B831" s="22" t="s">
        <v>1124</v>
      </c>
      <c r="C831" s="22" t="s">
        <v>1125</v>
      </c>
      <c r="D831" s="22" t="s">
        <v>1369</v>
      </c>
      <c r="E831" s="22" t="s">
        <v>1370</v>
      </c>
      <c r="F831" s="22"/>
      <c r="G831" s="22" t="s">
        <v>388</v>
      </c>
      <c r="H831" s="22" t="s">
        <v>152</v>
      </c>
      <c r="I831" s="66">
        <v>959.98469583778274</v>
      </c>
    </row>
    <row r="832" spans="2:9" hidden="1" x14ac:dyDescent="0.25">
      <c r="B832" s="22" t="s">
        <v>1130</v>
      </c>
      <c r="C832" s="22" t="s">
        <v>1131</v>
      </c>
      <c r="D832" s="22" t="s">
        <v>1371</v>
      </c>
      <c r="E832" s="22" t="s">
        <v>1372</v>
      </c>
      <c r="F832" s="22"/>
      <c r="G832" s="22" t="s">
        <v>388</v>
      </c>
      <c r="H832" s="22" t="s">
        <v>152</v>
      </c>
      <c r="I832" s="66">
        <v>1023.6177772788496</v>
      </c>
    </row>
    <row r="833" spans="2:9" hidden="1" x14ac:dyDescent="0.25">
      <c r="B833" s="22" t="s">
        <v>1121</v>
      </c>
      <c r="C833" s="22" t="s">
        <v>1122</v>
      </c>
      <c r="D833" s="22" t="s">
        <v>1373</v>
      </c>
      <c r="E833" s="22" t="s">
        <v>1374</v>
      </c>
      <c r="F833" s="22"/>
      <c r="G833" s="22" t="s">
        <v>170</v>
      </c>
      <c r="H833" s="22" t="s">
        <v>152</v>
      </c>
      <c r="I833" s="66">
        <v>933.5</v>
      </c>
    </row>
    <row r="834" spans="2:9" hidden="1" x14ac:dyDescent="0.25">
      <c r="B834" s="22" t="s">
        <v>1142</v>
      </c>
      <c r="C834" s="22" t="s">
        <v>1143</v>
      </c>
      <c r="D834" s="22" t="s">
        <v>1375</v>
      </c>
      <c r="E834" s="22" t="s">
        <v>1376</v>
      </c>
      <c r="F834" s="22"/>
      <c r="G834" s="22" t="s">
        <v>388</v>
      </c>
      <c r="H834" s="22" t="s">
        <v>152</v>
      </c>
      <c r="I834" s="66">
        <v>1021.6061809593004</v>
      </c>
    </row>
    <row r="835" spans="2:9" hidden="1" x14ac:dyDescent="0.25">
      <c r="B835" s="22" t="s">
        <v>1121</v>
      </c>
      <c r="C835" s="22" t="s">
        <v>1122</v>
      </c>
      <c r="D835" s="22" t="s">
        <v>1377</v>
      </c>
      <c r="E835" s="22" t="s">
        <v>1378</v>
      </c>
      <c r="F835" s="22"/>
      <c r="G835" s="22" t="s">
        <v>388</v>
      </c>
      <c r="H835" s="22" t="s">
        <v>152</v>
      </c>
      <c r="I835" s="66">
        <v>988.59770114942557</v>
      </c>
    </row>
    <row r="836" spans="2:9" hidden="1" x14ac:dyDescent="0.25">
      <c r="B836" s="22" t="s">
        <v>1121</v>
      </c>
      <c r="C836" s="22" t="s">
        <v>1122</v>
      </c>
      <c r="D836" s="22" t="s">
        <v>1379</v>
      </c>
      <c r="E836" s="22" t="s">
        <v>1380</v>
      </c>
      <c r="F836" s="22"/>
      <c r="G836" s="22" t="s">
        <v>170</v>
      </c>
      <c r="H836" s="22" t="s">
        <v>152</v>
      </c>
      <c r="I836" s="66">
        <v>848.6400000000001</v>
      </c>
    </row>
    <row r="837" spans="2:9" hidden="1" x14ac:dyDescent="0.25">
      <c r="B837" s="22" t="s">
        <v>1124</v>
      </c>
      <c r="C837" s="22" t="s">
        <v>1125</v>
      </c>
      <c r="D837" s="22" t="s">
        <v>1381</v>
      </c>
      <c r="E837" s="22" t="s">
        <v>1382</v>
      </c>
      <c r="F837" s="22"/>
      <c r="G837" s="22" t="s">
        <v>170</v>
      </c>
      <c r="H837" s="22" t="s">
        <v>152</v>
      </c>
      <c r="I837" s="66">
        <v>1300</v>
      </c>
    </row>
    <row r="838" spans="2:9" hidden="1" x14ac:dyDescent="0.25">
      <c r="B838" s="22" t="s">
        <v>1127</v>
      </c>
      <c r="C838" s="22" t="s">
        <v>1128</v>
      </c>
      <c r="D838" s="22" t="s">
        <v>1383</v>
      </c>
      <c r="E838" s="22" t="s">
        <v>1384</v>
      </c>
      <c r="F838" s="22"/>
      <c r="G838" s="22" t="s">
        <v>170</v>
      </c>
      <c r="H838" s="22" t="s">
        <v>152</v>
      </c>
      <c r="I838" s="66">
        <v>1000.0000000000001</v>
      </c>
    </row>
    <row r="839" spans="2:9" hidden="1" x14ac:dyDescent="0.25">
      <c r="B839" s="22" t="s">
        <v>1127</v>
      </c>
      <c r="C839" s="22" t="s">
        <v>1128</v>
      </c>
      <c r="D839" s="22" t="s">
        <v>1385</v>
      </c>
      <c r="E839" s="22" t="s">
        <v>1386</v>
      </c>
      <c r="F839" s="22"/>
      <c r="G839" s="22" t="s">
        <v>170</v>
      </c>
      <c r="H839" s="22" t="s">
        <v>152</v>
      </c>
      <c r="I839" s="66">
        <v>1000.0000000000002</v>
      </c>
    </row>
    <row r="840" spans="2:9" hidden="1" x14ac:dyDescent="0.25">
      <c r="B840" s="22" t="s">
        <v>1130</v>
      </c>
      <c r="C840" s="22" t="s">
        <v>1131</v>
      </c>
      <c r="D840" s="22" t="s">
        <v>1387</v>
      </c>
      <c r="E840" s="22" t="s">
        <v>1388</v>
      </c>
      <c r="F840" s="22"/>
      <c r="G840" s="22" t="s">
        <v>170</v>
      </c>
      <c r="H840" s="22" t="s">
        <v>152</v>
      </c>
      <c r="I840" s="66">
        <v>1155.8300000000002</v>
      </c>
    </row>
    <row r="841" spans="2:9" hidden="1" x14ac:dyDescent="0.25">
      <c r="B841" s="22" t="s">
        <v>1124</v>
      </c>
      <c r="C841" s="22" t="s">
        <v>1125</v>
      </c>
      <c r="D841" s="22" t="s">
        <v>1389</v>
      </c>
      <c r="E841" s="22" t="s">
        <v>1390</v>
      </c>
      <c r="F841" s="22"/>
      <c r="G841" s="22" t="s">
        <v>170</v>
      </c>
      <c r="H841" s="22" t="s">
        <v>152</v>
      </c>
      <c r="I841" s="66">
        <v>1200</v>
      </c>
    </row>
    <row r="842" spans="2:9" hidden="1" x14ac:dyDescent="0.25">
      <c r="B842" s="22" t="s">
        <v>1130</v>
      </c>
      <c r="C842" s="22" t="s">
        <v>1131</v>
      </c>
      <c r="D842" s="22" t="s">
        <v>1391</v>
      </c>
      <c r="E842" s="22" t="s">
        <v>1392</v>
      </c>
      <c r="F842" s="22"/>
      <c r="G842" s="22" t="s">
        <v>170</v>
      </c>
      <c r="H842" s="22" t="s">
        <v>152</v>
      </c>
      <c r="I842" s="66">
        <v>1155.8300000000002</v>
      </c>
    </row>
    <row r="843" spans="2:9" hidden="1" x14ac:dyDescent="0.25">
      <c r="B843" s="22" t="s">
        <v>1127</v>
      </c>
      <c r="C843" s="22" t="s">
        <v>1128</v>
      </c>
      <c r="D843" s="22" t="s">
        <v>1393</v>
      </c>
      <c r="E843" s="22" t="s">
        <v>1394</v>
      </c>
      <c r="F843" s="22"/>
      <c r="G843" s="22" t="s">
        <v>170</v>
      </c>
      <c r="H843" s="22" t="s">
        <v>152</v>
      </c>
      <c r="I843" s="66">
        <v>980.84000000000015</v>
      </c>
    </row>
    <row r="844" spans="2:9" hidden="1" x14ac:dyDescent="0.25">
      <c r="B844" s="22" t="s">
        <v>1121</v>
      </c>
      <c r="C844" s="22" t="s">
        <v>1122</v>
      </c>
      <c r="D844" s="22" t="s">
        <v>1395</v>
      </c>
      <c r="E844" s="22" t="s">
        <v>1396</v>
      </c>
      <c r="F844" s="22"/>
      <c r="G844" s="22" t="s">
        <v>170</v>
      </c>
      <c r="H844" s="22" t="s">
        <v>152</v>
      </c>
      <c r="I844" s="66">
        <v>925</v>
      </c>
    </row>
    <row r="845" spans="2:9" hidden="1" x14ac:dyDescent="0.25">
      <c r="B845" s="22" t="s">
        <v>1124</v>
      </c>
      <c r="C845" s="22" t="s">
        <v>1125</v>
      </c>
      <c r="D845" s="22" t="s">
        <v>1397</v>
      </c>
      <c r="E845" s="22" t="s">
        <v>1398</v>
      </c>
      <c r="F845" s="22"/>
      <c r="G845" s="22" t="s">
        <v>388</v>
      </c>
      <c r="H845" s="22" t="s">
        <v>152</v>
      </c>
      <c r="I845" s="66">
        <v>959.98469583778274</v>
      </c>
    </row>
    <row r="846" spans="2:9" hidden="1" x14ac:dyDescent="0.25">
      <c r="B846" s="22" t="s">
        <v>1127</v>
      </c>
      <c r="C846" s="22" t="s">
        <v>1128</v>
      </c>
      <c r="D846" s="22" t="s">
        <v>1399</v>
      </c>
      <c r="E846" s="22" t="s">
        <v>1400</v>
      </c>
      <c r="F846" s="22"/>
      <c r="G846" s="22" t="s">
        <v>388</v>
      </c>
      <c r="H846" s="22" t="s">
        <v>152</v>
      </c>
      <c r="I846" s="66">
        <v>957.06858503401395</v>
      </c>
    </row>
    <row r="847" spans="2:9" hidden="1" x14ac:dyDescent="0.25">
      <c r="B847" s="22" t="s">
        <v>1130</v>
      </c>
      <c r="C847" s="22" t="s">
        <v>1131</v>
      </c>
      <c r="D847" s="22" t="s">
        <v>1401</v>
      </c>
      <c r="E847" s="22" t="s">
        <v>1402</v>
      </c>
      <c r="F847" s="22"/>
      <c r="G847" s="22" t="s">
        <v>388</v>
      </c>
      <c r="H847" s="22" t="s">
        <v>152</v>
      </c>
      <c r="I847" s="66">
        <v>1023.6177772788496</v>
      </c>
    </row>
    <row r="848" spans="2:9" hidden="1" x14ac:dyDescent="0.25">
      <c r="B848" s="22" t="s">
        <v>1133</v>
      </c>
      <c r="C848" s="22" t="s">
        <v>1134</v>
      </c>
      <c r="D848" s="22" t="s">
        <v>1403</v>
      </c>
      <c r="E848" s="22" t="s">
        <v>1404</v>
      </c>
      <c r="F848" s="22"/>
      <c r="G848" s="22" t="s">
        <v>388</v>
      </c>
      <c r="H848" s="22" t="s">
        <v>152</v>
      </c>
      <c r="I848" s="66">
        <v>953.70320613176636</v>
      </c>
    </row>
    <row r="849" spans="2:9" hidden="1" x14ac:dyDescent="0.25">
      <c r="B849" s="22" t="s">
        <v>1142</v>
      </c>
      <c r="C849" s="22" t="s">
        <v>1143</v>
      </c>
      <c r="D849" s="22" t="s">
        <v>1403</v>
      </c>
      <c r="E849" s="22" t="s">
        <v>1405</v>
      </c>
      <c r="F849" s="22"/>
      <c r="G849" s="22" t="s">
        <v>388</v>
      </c>
      <c r="H849" s="22" t="s">
        <v>152</v>
      </c>
      <c r="I849" s="66">
        <v>1021.6061809593004</v>
      </c>
    </row>
    <row r="850" spans="2:9" hidden="1" x14ac:dyDescent="0.25">
      <c r="B850" s="22" t="s">
        <v>1136</v>
      </c>
      <c r="C850" s="22" t="s">
        <v>1137</v>
      </c>
      <c r="D850" s="22" t="s">
        <v>1403</v>
      </c>
      <c r="E850" s="22" t="s">
        <v>1406</v>
      </c>
      <c r="F850" s="22"/>
      <c r="G850" s="22" t="s">
        <v>388</v>
      </c>
      <c r="H850" s="22" t="s">
        <v>152</v>
      </c>
      <c r="I850" s="66">
        <v>924.81018976423331</v>
      </c>
    </row>
    <row r="851" spans="2:9" hidden="1" x14ac:dyDescent="0.25">
      <c r="B851" s="22" t="s">
        <v>1121</v>
      </c>
      <c r="C851" s="22" t="s">
        <v>1122</v>
      </c>
      <c r="D851" s="22" t="s">
        <v>1407</v>
      </c>
      <c r="E851" s="22" t="s">
        <v>1408</v>
      </c>
      <c r="F851" s="22"/>
      <c r="G851" s="22" t="s">
        <v>170</v>
      </c>
      <c r="H851" s="22" t="s">
        <v>152</v>
      </c>
      <c r="I851" s="66">
        <v>925</v>
      </c>
    </row>
    <row r="852" spans="2:9" hidden="1" x14ac:dyDescent="0.25">
      <c r="B852" s="22" t="s">
        <v>1133</v>
      </c>
      <c r="C852" s="22" t="s">
        <v>1134</v>
      </c>
      <c r="D852" s="22" t="s">
        <v>1409</v>
      </c>
      <c r="E852" s="22" t="s">
        <v>1410</v>
      </c>
      <c r="F852" s="22"/>
      <c r="G852" s="22" t="s">
        <v>388</v>
      </c>
      <c r="H852" s="22" t="s">
        <v>152</v>
      </c>
      <c r="I852" s="66">
        <v>953.70320613176636</v>
      </c>
    </row>
    <row r="853" spans="2:9" hidden="1" x14ac:dyDescent="0.25">
      <c r="B853" s="22" t="s">
        <v>1124</v>
      </c>
      <c r="C853" s="22" t="s">
        <v>1125</v>
      </c>
      <c r="D853" s="22" t="s">
        <v>1411</v>
      </c>
      <c r="E853" s="22" t="s">
        <v>1412</v>
      </c>
      <c r="F853" s="22"/>
      <c r="G853" s="22" t="s">
        <v>170</v>
      </c>
      <c r="H853" s="22" t="s">
        <v>152</v>
      </c>
      <c r="I853" s="66">
        <v>1300</v>
      </c>
    </row>
    <row r="854" spans="2:9" hidden="1" x14ac:dyDescent="0.25">
      <c r="B854" s="22" t="s">
        <v>1133</v>
      </c>
      <c r="C854" s="22" t="s">
        <v>1134</v>
      </c>
      <c r="D854" s="22" t="s">
        <v>1413</v>
      </c>
      <c r="E854" s="22" t="s">
        <v>1414</v>
      </c>
      <c r="F854" s="22"/>
      <c r="G854" s="22" t="s">
        <v>170</v>
      </c>
      <c r="H854" s="22" t="s">
        <v>152</v>
      </c>
      <c r="I854" s="66">
        <v>1000</v>
      </c>
    </row>
    <row r="855" spans="2:9" hidden="1" x14ac:dyDescent="0.25">
      <c r="B855" s="22" t="s">
        <v>1133</v>
      </c>
      <c r="C855" s="22" t="s">
        <v>1134</v>
      </c>
      <c r="D855" s="22" t="s">
        <v>1415</v>
      </c>
      <c r="E855" s="22" t="s">
        <v>1416</v>
      </c>
      <c r="F855" s="22"/>
      <c r="G855" s="22" t="s">
        <v>170</v>
      </c>
      <c r="H855" s="22" t="s">
        <v>152</v>
      </c>
      <c r="I855" s="66">
        <v>1000</v>
      </c>
    </row>
    <row r="856" spans="2:9" hidden="1" x14ac:dyDescent="0.25">
      <c r="B856" s="22" t="s">
        <v>1133</v>
      </c>
      <c r="C856" s="22" t="s">
        <v>1134</v>
      </c>
      <c r="D856" s="22" t="s">
        <v>1417</v>
      </c>
      <c r="E856" s="22" t="s">
        <v>1418</v>
      </c>
      <c r="F856" s="22"/>
      <c r="G856" s="22" t="s">
        <v>170</v>
      </c>
      <c r="H856" s="22" t="s">
        <v>152</v>
      </c>
      <c r="I856" s="66">
        <v>1000.0000000000002</v>
      </c>
    </row>
    <row r="857" spans="2:9" hidden="1" x14ac:dyDescent="0.25">
      <c r="B857" s="22" t="s">
        <v>1133</v>
      </c>
      <c r="C857" s="22" t="s">
        <v>1134</v>
      </c>
      <c r="D857" s="22" t="s">
        <v>1419</v>
      </c>
      <c r="E857" s="22" t="s">
        <v>1420</v>
      </c>
      <c r="F857" s="22"/>
      <c r="G857" s="22" t="s">
        <v>170</v>
      </c>
      <c r="H857" s="22" t="s">
        <v>152</v>
      </c>
      <c r="I857" s="66">
        <v>1000.0000000000002</v>
      </c>
    </row>
    <row r="858" spans="2:9" hidden="1" x14ac:dyDescent="0.25">
      <c r="B858" s="22" t="s">
        <v>1133</v>
      </c>
      <c r="C858" s="22" t="s">
        <v>1134</v>
      </c>
      <c r="D858" s="22" t="s">
        <v>1421</v>
      </c>
      <c r="E858" s="22" t="s">
        <v>1422</v>
      </c>
      <c r="F858" s="22"/>
      <c r="G858" s="22" t="s">
        <v>170</v>
      </c>
      <c r="H858" s="22" t="s">
        <v>152</v>
      </c>
      <c r="I858" s="66">
        <v>1000.0000000000002</v>
      </c>
    </row>
    <row r="859" spans="2:9" hidden="1" x14ac:dyDescent="0.25">
      <c r="B859" s="22" t="s">
        <v>1133</v>
      </c>
      <c r="C859" s="22" t="s">
        <v>1134</v>
      </c>
      <c r="D859" s="22" t="s">
        <v>1421</v>
      </c>
      <c r="E859" s="22" t="s">
        <v>1422</v>
      </c>
      <c r="F859" s="22"/>
      <c r="G859" s="22" t="s">
        <v>170</v>
      </c>
      <c r="H859" s="22" t="s">
        <v>152</v>
      </c>
      <c r="I859" s="66">
        <v>1000</v>
      </c>
    </row>
    <row r="860" spans="2:9" hidden="1" x14ac:dyDescent="0.25">
      <c r="B860" s="22" t="s">
        <v>1127</v>
      </c>
      <c r="C860" s="22" t="s">
        <v>1128</v>
      </c>
      <c r="D860" s="22" t="s">
        <v>1423</v>
      </c>
      <c r="E860" s="22" t="s">
        <v>1424</v>
      </c>
      <c r="F860" s="22"/>
      <c r="G860" s="22" t="s">
        <v>170</v>
      </c>
      <c r="H860" s="22" t="s">
        <v>152</v>
      </c>
      <c r="I860" s="66">
        <v>831.59999999999991</v>
      </c>
    </row>
    <row r="861" spans="2:9" hidden="1" x14ac:dyDescent="0.25">
      <c r="B861" s="22" t="s">
        <v>1124</v>
      </c>
      <c r="C861" s="22" t="s">
        <v>1125</v>
      </c>
      <c r="D861" s="22" t="s">
        <v>1425</v>
      </c>
      <c r="E861" s="22" t="s">
        <v>1426</v>
      </c>
      <c r="F861" s="22"/>
      <c r="G861" s="22" t="s">
        <v>170</v>
      </c>
      <c r="H861" s="22" t="s">
        <v>152</v>
      </c>
      <c r="I861" s="66">
        <v>1232</v>
      </c>
    </row>
    <row r="862" spans="2:9" hidden="1" x14ac:dyDescent="0.25">
      <c r="B862" s="22" t="s">
        <v>1124</v>
      </c>
      <c r="C862" s="22" t="s">
        <v>1125</v>
      </c>
      <c r="D862" s="22" t="s">
        <v>1427</v>
      </c>
      <c r="E862" s="22" t="s">
        <v>1428</v>
      </c>
      <c r="F862" s="22"/>
      <c r="G862" s="22" t="s">
        <v>170</v>
      </c>
      <c r="H862" s="22" t="s">
        <v>152</v>
      </c>
      <c r="I862" s="66">
        <v>895.08999999999992</v>
      </c>
    </row>
    <row r="863" spans="2:9" hidden="1" x14ac:dyDescent="0.25">
      <c r="B863" s="22" t="s">
        <v>1133</v>
      </c>
      <c r="C863" s="22" t="s">
        <v>1134</v>
      </c>
      <c r="D863" s="22" t="s">
        <v>1429</v>
      </c>
      <c r="E863" s="22" t="s">
        <v>1430</v>
      </c>
      <c r="F863" s="22"/>
      <c r="G863" s="22" t="s">
        <v>170</v>
      </c>
      <c r="H863" s="22" t="s">
        <v>152</v>
      </c>
      <c r="I863" s="66">
        <v>877.49</v>
      </c>
    </row>
    <row r="864" spans="2:9" hidden="1" x14ac:dyDescent="0.25">
      <c r="B864" s="22" t="s">
        <v>1127</v>
      </c>
      <c r="C864" s="22" t="s">
        <v>1128</v>
      </c>
      <c r="D864" s="22" t="s">
        <v>1431</v>
      </c>
      <c r="E864" s="22" t="s">
        <v>1432</v>
      </c>
      <c r="F864" s="22"/>
      <c r="G864" s="22" t="s">
        <v>388</v>
      </c>
      <c r="H864" s="22" t="s">
        <v>152</v>
      </c>
      <c r="I864" s="66">
        <v>957.06858503401395</v>
      </c>
    </row>
    <row r="865" spans="2:9" hidden="1" x14ac:dyDescent="0.25">
      <c r="B865" s="22" t="s">
        <v>1124</v>
      </c>
      <c r="C865" s="22" t="s">
        <v>1125</v>
      </c>
      <c r="D865" s="22" t="s">
        <v>1433</v>
      </c>
      <c r="E865" s="22" t="s">
        <v>1434</v>
      </c>
      <c r="F865" s="22"/>
      <c r="G865" s="22" t="s">
        <v>170</v>
      </c>
      <c r="H865" s="22" t="s">
        <v>152</v>
      </c>
      <c r="I865" s="66">
        <v>1304.0000000000002</v>
      </c>
    </row>
    <row r="866" spans="2:9" hidden="1" x14ac:dyDescent="0.25">
      <c r="B866" s="22" t="s">
        <v>1124</v>
      </c>
      <c r="C866" s="22" t="s">
        <v>1125</v>
      </c>
      <c r="D866" s="22" t="s">
        <v>1435</v>
      </c>
      <c r="E866" s="22" t="s">
        <v>1436</v>
      </c>
      <c r="F866" s="22"/>
      <c r="G866" s="22" t="s">
        <v>1220</v>
      </c>
      <c r="H866" s="22" t="s">
        <v>1220</v>
      </c>
      <c r="I866" s="66">
        <v>1949.6883333333335</v>
      </c>
    </row>
    <row r="867" spans="2:9" hidden="1" x14ac:dyDescent="0.25">
      <c r="B867" s="22" t="s">
        <v>1130</v>
      </c>
      <c r="C867" s="22" t="s">
        <v>1131</v>
      </c>
      <c r="D867" s="22" t="s">
        <v>1437</v>
      </c>
      <c r="E867" s="22" t="s">
        <v>1438</v>
      </c>
      <c r="F867" s="22"/>
      <c r="G867" s="22" t="s">
        <v>170</v>
      </c>
      <c r="H867" s="22" t="s">
        <v>152</v>
      </c>
      <c r="I867" s="66">
        <v>900</v>
      </c>
    </row>
    <row r="868" spans="2:9" hidden="1" x14ac:dyDescent="0.25">
      <c r="B868" s="22" t="s">
        <v>1142</v>
      </c>
      <c r="C868" s="22" t="s">
        <v>1143</v>
      </c>
      <c r="D868" s="22" t="s">
        <v>1439</v>
      </c>
      <c r="E868" s="22" t="s">
        <v>1440</v>
      </c>
      <c r="F868" s="22"/>
      <c r="G868" s="22" t="s">
        <v>388</v>
      </c>
      <c r="H868" s="22" t="s">
        <v>152</v>
      </c>
      <c r="I868" s="66">
        <v>1021.6061809593004</v>
      </c>
    </row>
    <row r="869" spans="2:9" hidden="1" x14ac:dyDescent="0.25">
      <c r="B869" s="22" t="s">
        <v>1127</v>
      </c>
      <c r="C869" s="22" t="s">
        <v>1128</v>
      </c>
      <c r="D869" s="22" t="s">
        <v>1441</v>
      </c>
      <c r="E869" s="22" t="s">
        <v>1442</v>
      </c>
      <c r="F869" s="22"/>
      <c r="G869" s="22" t="s">
        <v>170</v>
      </c>
      <c r="H869" s="22" t="s">
        <v>152</v>
      </c>
      <c r="I869" s="66">
        <v>918</v>
      </c>
    </row>
    <row r="870" spans="2:9" hidden="1" x14ac:dyDescent="0.25">
      <c r="B870" s="22" t="s">
        <v>1130</v>
      </c>
      <c r="C870" s="22" t="s">
        <v>1131</v>
      </c>
      <c r="D870" s="22" t="s">
        <v>1441</v>
      </c>
      <c r="E870" s="22" t="s">
        <v>1443</v>
      </c>
      <c r="F870" s="22"/>
      <c r="G870" s="22" t="s">
        <v>170</v>
      </c>
      <c r="H870" s="22" t="s">
        <v>152</v>
      </c>
      <c r="I870" s="66">
        <v>918</v>
      </c>
    </row>
    <row r="871" spans="2:9" hidden="1" x14ac:dyDescent="0.25">
      <c r="B871" s="22" t="s">
        <v>1130</v>
      </c>
      <c r="C871" s="22" t="s">
        <v>1131</v>
      </c>
      <c r="D871" s="22" t="s">
        <v>1444</v>
      </c>
      <c r="E871" s="22" t="s">
        <v>1445</v>
      </c>
      <c r="F871" s="22"/>
      <c r="G871" s="22" t="s">
        <v>170</v>
      </c>
      <c r="H871" s="22" t="s">
        <v>152</v>
      </c>
      <c r="I871" s="66">
        <v>1155.83</v>
      </c>
    </row>
    <row r="872" spans="2:9" hidden="1" x14ac:dyDescent="0.25">
      <c r="B872" s="22" t="s">
        <v>1124</v>
      </c>
      <c r="C872" s="22" t="s">
        <v>1125</v>
      </c>
      <c r="D872" s="22" t="s">
        <v>1446</v>
      </c>
      <c r="E872" s="22" t="s">
        <v>1447</v>
      </c>
      <c r="F872" s="22"/>
      <c r="G872" s="22" t="s">
        <v>388</v>
      </c>
      <c r="H872" s="22" t="s">
        <v>152</v>
      </c>
      <c r="I872" s="66">
        <v>959.98469583778274</v>
      </c>
    </row>
    <row r="873" spans="2:9" hidden="1" x14ac:dyDescent="0.25">
      <c r="B873" s="22" t="s">
        <v>1127</v>
      </c>
      <c r="C873" s="22" t="s">
        <v>1128</v>
      </c>
      <c r="D873" s="22" t="s">
        <v>1448</v>
      </c>
      <c r="E873" s="22" t="s">
        <v>1449</v>
      </c>
      <c r="F873" s="22"/>
      <c r="G873" s="22" t="s">
        <v>388</v>
      </c>
      <c r="H873" s="22" t="s">
        <v>152</v>
      </c>
      <c r="I873" s="66">
        <v>957.06858503401395</v>
      </c>
    </row>
    <row r="874" spans="2:9" hidden="1" x14ac:dyDescent="0.25">
      <c r="B874" s="22" t="s">
        <v>1142</v>
      </c>
      <c r="C874" s="22" t="s">
        <v>1143</v>
      </c>
      <c r="D874" s="22" t="s">
        <v>638</v>
      </c>
      <c r="E874" s="22" t="s">
        <v>1450</v>
      </c>
      <c r="F874" s="22"/>
      <c r="G874" s="22" t="s">
        <v>388</v>
      </c>
      <c r="H874" s="22" t="s">
        <v>152</v>
      </c>
      <c r="I874" s="66">
        <v>1021.6061809593004</v>
      </c>
    </row>
    <row r="875" spans="2:9" hidden="1" x14ac:dyDescent="0.25">
      <c r="B875" s="22" t="s">
        <v>1142</v>
      </c>
      <c r="C875" s="22" t="s">
        <v>1143</v>
      </c>
      <c r="D875" s="22" t="s">
        <v>408</v>
      </c>
      <c r="E875" s="22" t="s">
        <v>1451</v>
      </c>
      <c r="F875" s="22"/>
      <c r="G875" s="22" t="s">
        <v>388</v>
      </c>
      <c r="H875" s="22" t="s">
        <v>152</v>
      </c>
      <c r="I875" s="66">
        <v>1021.6061809593004</v>
      </c>
    </row>
    <row r="876" spans="2:9" hidden="1" x14ac:dyDescent="0.25">
      <c r="B876" s="22" t="s">
        <v>1142</v>
      </c>
      <c r="C876" s="22" t="s">
        <v>1143</v>
      </c>
      <c r="D876" s="22" t="s">
        <v>1330</v>
      </c>
      <c r="E876" s="22" t="s">
        <v>1452</v>
      </c>
      <c r="F876" s="22"/>
      <c r="G876" s="22" t="s">
        <v>388</v>
      </c>
      <c r="H876" s="22" t="s">
        <v>152</v>
      </c>
      <c r="I876" s="66">
        <v>1021.6061809593004</v>
      </c>
    </row>
    <row r="877" spans="2:9" hidden="1" x14ac:dyDescent="0.25">
      <c r="B877" s="22" t="s">
        <v>1142</v>
      </c>
      <c r="C877" s="22" t="s">
        <v>1143</v>
      </c>
      <c r="D877" s="22" t="s">
        <v>1332</v>
      </c>
      <c r="E877" s="22" t="s">
        <v>1333</v>
      </c>
      <c r="F877" s="22"/>
      <c r="G877" s="22" t="s">
        <v>388</v>
      </c>
      <c r="H877" s="22" t="s">
        <v>152</v>
      </c>
      <c r="I877" s="66">
        <v>1021.6061809593004</v>
      </c>
    </row>
    <row r="878" spans="2:9" hidden="1" x14ac:dyDescent="0.25">
      <c r="B878" s="22" t="s">
        <v>1142</v>
      </c>
      <c r="C878" s="22" t="s">
        <v>1143</v>
      </c>
      <c r="D878" s="22" t="s">
        <v>1338</v>
      </c>
      <c r="E878" s="22" t="s">
        <v>1453</v>
      </c>
      <c r="F878" s="22"/>
      <c r="G878" s="22" t="s">
        <v>170</v>
      </c>
      <c r="H878" s="22" t="s">
        <v>152</v>
      </c>
      <c r="I878" s="66">
        <v>1029.9999999999998</v>
      </c>
    </row>
    <row r="879" spans="2:9" hidden="1" x14ac:dyDescent="0.25">
      <c r="B879" s="22" t="s">
        <v>1142</v>
      </c>
      <c r="C879" s="22" t="s">
        <v>1143</v>
      </c>
      <c r="D879" s="22" t="s">
        <v>1343</v>
      </c>
      <c r="E879" s="22" t="s">
        <v>1454</v>
      </c>
      <c r="F879" s="22"/>
      <c r="G879" s="22" t="s">
        <v>170</v>
      </c>
      <c r="H879" s="22" t="s">
        <v>152</v>
      </c>
      <c r="I879" s="66">
        <v>1000</v>
      </c>
    </row>
    <row r="880" spans="2:9" hidden="1" x14ac:dyDescent="0.25">
      <c r="B880" s="22" t="s">
        <v>1142</v>
      </c>
      <c r="C880" s="22" t="s">
        <v>1143</v>
      </c>
      <c r="D880" s="22" t="s">
        <v>1346</v>
      </c>
      <c r="E880" s="22" t="s">
        <v>1455</v>
      </c>
      <c r="F880" s="22"/>
      <c r="G880" s="22" t="s">
        <v>170</v>
      </c>
      <c r="H880" s="22" t="s">
        <v>152</v>
      </c>
      <c r="I880" s="66">
        <v>1000.0000000000001</v>
      </c>
    </row>
    <row r="881" spans="2:9" hidden="1" x14ac:dyDescent="0.25">
      <c r="B881" s="22" t="s">
        <v>1142</v>
      </c>
      <c r="C881" s="22" t="s">
        <v>1143</v>
      </c>
      <c r="D881" s="22" t="s">
        <v>1375</v>
      </c>
      <c r="E881" s="22" t="s">
        <v>1376</v>
      </c>
      <c r="F881" s="22"/>
      <c r="G881" s="22" t="s">
        <v>388</v>
      </c>
      <c r="H881" s="22" t="s">
        <v>152</v>
      </c>
      <c r="I881" s="66">
        <v>1021.6061809593004</v>
      </c>
    </row>
    <row r="882" spans="2:9" hidden="1" x14ac:dyDescent="0.25">
      <c r="B882" s="22" t="s">
        <v>1142</v>
      </c>
      <c r="C882" s="22" t="s">
        <v>1143</v>
      </c>
      <c r="D882" s="22" t="s">
        <v>1409</v>
      </c>
      <c r="E882" s="22" t="s">
        <v>1456</v>
      </c>
      <c r="F882" s="22"/>
      <c r="G882" s="22" t="s">
        <v>388</v>
      </c>
      <c r="H882" s="22" t="s">
        <v>152</v>
      </c>
      <c r="I882" s="66">
        <v>1021.6061809593004</v>
      </c>
    </row>
    <row r="883" spans="2:9" hidden="1" x14ac:dyDescent="0.25">
      <c r="B883" s="22" t="s">
        <v>1142</v>
      </c>
      <c r="C883" s="22" t="s">
        <v>1143</v>
      </c>
      <c r="D883" s="22" t="s">
        <v>1457</v>
      </c>
      <c r="E883" s="22" t="s">
        <v>1458</v>
      </c>
      <c r="F883" s="22"/>
      <c r="G883" s="22" t="s">
        <v>388</v>
      </c>
      <c r="H883" s="22" t="s">
        <v>152</v>
      </c>
      <c r="I883" s="66">
        <v>1021.6061809593004</v>
      </c>
    </row>
    <row r="884" spans="2:9" hidden="1" x14ac:dyDescent="0.25">
      <c r="B884" s="22" t="s">
        <v>1142</v>
      </c>
      <c r="C884" s="22" t="s">
        <v>1143</v>
      </c>
      <c r="D884" s="22" t="s">
        <v>578</v>
      </c>
      <c r="E884" s="22" t="s">
        <v>1459</v>
      </c>
      <c r="F884" s="22"/>
      <c r="G884" s="22" t="s">
        <v>388</v>
      </c>
      <c r="H884" s="22" t="s">
        <v>152</v>
      </c>
      <c r="I884" s="66">
        <v>1021.6061809593004</v>
      </c>
    </row>
  </sheetData>
  <autoFilter ref="B2:I884" xr:uid="{C7EEDC8A-2BF9-4748-A2DB-72C0E134AAA7}">
    <filterColumn colId="1">
      <filters>
        <filter val="JACKSON"/>
      </filters>
    </filterColumn>
  </autoFilter>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4FFE2-7931-40A9-A9DA-4339A2FE2E9A}">
  <sheetPr codeName="Sheet6"/>
  <dimension ref="E1:H261"/>
  <sheetViews>
    <sheetView showGridLines="0" topLeftCell="A228" workbookViewId="0">
      <selection activeCell="H12" sqref="H12"/>
    </sheetView>
  </sheetViews>
  <sheetFormatPr defaultRowHeight="15" x14ac:dyDescent="0.25"/>
  <cols>
    <col min="1" max="1" width="9.140625" style="155"/>
    <col min="2" max="2" width="47.85546875" style="155" bestFit="1" customWidth="1"/>
    <col min="3" max="4" width="9.140625" style="155"/>
    <col min="5" max="5" width="47.85546875" style="155" bestFit="1" customWidth="1"/>
    <col min="6" max="7" width="9.140625" style="155"/>
    <col min="8" max="8" width="118" style="155" bestFit="1" customWidth="1"/>
    <col min="9" max="16384" width="9.140625" style="155"/>
  </cols>
  <sheetData>
    <row r="1" spans="5:5" x14ac:dyDescent="0.25">
      <c r="E1" s="154" t="s">
        <v>734</v>
      </c>
    </row>
    <row r="2" spans="5:5" x14ac:dyDescent="0.25">
      <c r="E2" s="154" t="s">
        <v>509</v>
      </c>
    </row>
    <row r="3" spans="5:5" x14ac:dyDescent="0.25">
      <c r="E3" s="154" t="s">
        <v>1177</v>
      </c>
    </row>
    <row r="4" spans="5:5" x14ac:dyDescent="0.25">
      <c r="E4" s="154" t="s">
        <v>989</v>
      </c>
    </row>
    <row r="5" spans="5:5" x14ac:dyDescent="0.25">
      <c r="E5" s="154" t="s">
        <v>533</v>
      </c>
    </row>
    <row r="6" spans="5:5" x14ac:dyDescent="0.25">
      <c r="E6" s="154" t="s">
        <v>1179</v>
      </c>
    </row>
    <row r="7" spans="5:5" x14ac:dyDescent="0.25">
      <c r="E7" s="154" t="s">
        <v>1181</v>
      </c>
    </row>
    <row r="8" spans="5:5" x14ac:dyDescent="0.25">
      <c r="E8" s="154" t="s">
        <v>1183</v>
      </c>
    </row>
    <row r="9" spans="5:5" x14ac:dyDescent="0.25">
      <c r="E9" s="154" t="s">
        <v>1185</v>
      </c>
    </row>
    <row r="10" spans="5:5" x14ac:dyDescent="0.25">
      <c r="E10" s="154" t="s">
        <v>1187</v>
      </c>
    </row>
    <row r="11" spans="5:5" x14ac:dyDescent="0.25">
      <c r="E11" s="154" t="s">
        <v>1189</v>
      </c>
    </row>
    <row r="12" spans="5:5" x14ac:dyDescent="0.25">
      <c r="E12" s="154" t="s">
        <v>1191</v>
      </c>
    </row>
    <row r="13" spans="5:5" x14ac:dyDescent="0.25">
      <c r="E13" s="154" t="s">
        <v>955</v>
      </c>
    </row>
    <row r="14" spans="5:5" x14ac:dyDescent="0.25">
      <c r="E14" s="154" t="s">
        <v>1193</v>
      </c>
    </row>
    <row r="15" spans="5:5" x14ac:dyDescent="0.25">
      <c r="E15" s="154" t="s">
        <v>2068</v>
      </c>
    </row>
    <row r="16" spans="5:5" x14ac:dyDescent="0.25">
      <c r="E16" s="154" t="s">
        <v>1195</v>
      </c>
    </row>
    <row r="17" spans="5:8" x14ac:dyDescent="0.25">
      <c r="E17" s="154" t="s">
        <v>830</v>
      </c>
    </row>
    <row r="18" spans="5:8" x14ac:dyDescent="0.25">
      <c r="E18" s="154" t="s">
        <v>627</v>
      </c>
    </row>
    <row r="19" spans="5:8" x14ac:dyDescent="0.25">
      <c r="E19" s="154" t="s">
        <v>669</v>
      </c>
    </row>
    <row r="20" spans="5:8" x14ac:dyDescent="0.25">
      <c r="E20" s="154" t="s">
        <v>1197</v>
      </c>
    </row>
    <row r="21" spans="5:8" x14ac:dyDescent="0.25">
      <c r="E21" s="154" t="s">
        <v>2111</v>
      </c>
    </row>
    <row r="22" spans="5:8" x14ac:dyDescent="0.25">
      <c r="E22" s="154" t="s">
        <v>984</v>
      </c>
    </row>
    <row r="23" spans="5:8" x14ac:dyDescent="0.25">
      <c r="E23" s="154" t="s">
        <v>1068</v>
      </c>
    </row>
    <row r="24" spans="5:8" x14ac:dyDescent="0.25">
      <c r="E24" s="154" t="s">
        <v>993</v>
      </c>
    </row>
    <row r="25" spans="5:8" x14ac:dyDescent="0.25">
      <c r="E25" s="154" t="s">
        <v>1024</v>
      </c>
    </row>
    <row r="26" spans="5:8" x14ac:dyDescent="0.25">
      <c r="E26" s="154" t="s">
        <v>712</v>
      </c>
    </row>
    <row r="27" spans="5:8" x14ac:dyDescent="0.25">
      <c r="E27" s="154" t="s">
        <v>817</v>
      </c>
    </row>
    <row r="28" spans="5:8" x14ac:dyDescent="0.25">
      <c r="E28" s="154" t="s">
        <v>558</v>
      </c>
    </row>
    <row r="29" spans="5:8" x14ac:dyDescent="0.25">
      <c r="E29" s="154" t="s">
        <v>1199</v>
      </c>
      <c r="H29" s="156"/>
    </row>
    <row r="30" spans="5:8" x14ac:dyDescent="0.25">
      <c r="E30" s="154" t="s">
        <v>1201</v>
      </c>
    </row>
    <row r="31" spans="5:8" x14ac:dyDescent="0.25">
      <c r="E31" s="154" t="s">
        <v>2073</v>
      </c>
    </row>
    <row r="32" spans="5:8" x14ac:dyDescent="0.25">
      <c r="E32" s="154" t="s">
        <v>1203</v>
      </c>
    </row>
    <row r="33" spans="5:8" x14ac:dyDescent="0.25">
      <c r="E33" s="154" t="s">
        <v>1206</v>
      </c>
      <c r="H33" s="157"/>
    </row>
    <row r="34" spans="5:8" x14ac:dyDescent="0.25">
      <c r="E34" s="154" t="s">
        <v>1208</v>
      </c>
    </row>
    <row r="35" spans="5:8" x14ac:dyDescent="0.25">
      <c r="E35" s="154" t="s">
        <v>1210</v>
      </c>
    </row>
    <row r="36" spans="5:8" x14ac:dyDescent="0.25">
      <c r="E36" s="154" t="s">
        <v>1212</v>
      </c>
    </row>
    <row r="37" spans="5:8" x14ac:dyDescent="0.25">
      <c r="E37" s="154" t="s">
        <v>1214</v>
      </c>
    </row>
    <row r="38" spans="5:8" x14ac:dyDescent="0.25">
      <c r="E38" s="154" t="s">
        <v>1216</v>
      </c>
    </row>
    <row r="39" spans="5:8" x14ac:dyDescent="0.25">
      <c r="E39" s="154" t="s">
        <v>1004</v>
      </c>
    </row>
    <row r="40" spans="5:8" x14ac:dyDescent="0.25">
      <c r="E40" s="154" t="s">
        <v>1218</v>
      </c>
    </row>
    <row r="41" spans="5:8" x14ac:dyDescent="0.25">
      <c r="E41" s="154" t="s">
        <v>1221</v>
      </c>
    </row>
    <row r="42" spans="5:8" x14ac:dyDescent="0.25">
      <c r="E42" s="154" t="s">
        <v>1223</v>
      </c>
    </row>
    <row r="43" spans="5:8" x14ac:dyDescent="0.25">
      <c r="E43" s="154" t="s">
        <v>1225</v>
      </c>
    </row>
    <row r="44" spans="5:8" x14ac:dyDescent="0.25">
      <c r="E44" s="154" t="s">
        <v>1227</v>
      </c>
    </row>
    <row r="45" spans="5:8" x14ac:dyDescent="0.25">
      <c r="E45" s="154" t="s">
        <v>1229</v>
      </c>
    </row>
    <row r="46" spans="5:8" x14ac:dyDescent="0.25">
      <c r="E46" s="154" t="s">
        <v>1231</v>
      </c>
    </row>
    <row r="47" spans="5:8" x14ac:dyDescent="0.25">
      <c r="E47" s="154" t="s">
        <v>1233</v>
      </c>
    </row>
    <row r="48" spans="5:8" x14ac:dyDescent="0.25">
      <c r="E48" s="154" t="s">
        <v>1235</v>
      </c>
    </row>
    <row r="49" spans="5:5" x14ac:dyDescent="0.25">
      <c r="E49" s="154" t="s">
        <v>1237</v>
      </c>
    </row>
    <row r="50" spans="5:5" x14ac:dyDescent="0.25">
      <c r="E50" s="154" t="s">
        <v>1030</v>
      </c>
    </row>
    <row r="51" spans="5:5" x14ac:dyDescent="0.25">
      <c r="E51" s="154" t="s">
        <v>1239</v>
      </c>
    </row>
    <row r="52" spans="5:5" x14ac:dyDescent="0.25">
      <c r="E52" s="154" t="s">
        <v>1241</v>
      </c>
    </row>
    <row r="53" spans="5:5" x14ac:dyDescent="0.25">
      <c r="E53" s="154" t="s">
        <v>1243</v>
      </c>
    </row>
    <row r="54" spans="5:5" x14ac:dyDescent="0.25">
      <c r="E54" s="154" t="s">
        <v>1057</v>
      </c>
    </row>
    <row r="55" spans="5:5" x14ac:dyDescent="0.25">
      <c r="E55" s="154" t="s">
        <v>2352</v>
      </c>
    </row>
    <row r="56" spans="5:5" x14ac:dyDescent="0.25">
      <c r="E56" s="154" t="s">
        <v>2357</v>
      </c>
    </row>
    <row r="57" spans="5:5" x14ac:dyDescent="0.25">
      <c r="E57" s="154" t="s">
        <v>1245</v>
      </c>
    </row>
    <row r="58" spans="5:5" x14ac:dyDescent="0.25">
      <c r="E58" s="154" t="s">
        <v>773</v>
      </c>
    </row>
    <row r="59" spans="5:5" x14ac:dyDescent="0.25">
      <c r="E59" s="154" t="s">
        <v>937</v>
      </c>
    </row>
    <row r="60" spans="5:5" x14ac:dyDescent="0.25">
      <c r="E60" s="154" t="s">
        <v>991</v>
      </c>
    </row>
    <row r="61" spans="5:5" x14ac:dyDescent="0.25">
      <c r="E61" s="154" t="s">
        <v>1247</v>
      </c>
    </row>
    <row r="62" spans="5:5" x14ac:dyDescent="0.25">
      <c r="E62" s="154" t="s">
        <v>1002</v>
      </c>
    </row>
    <row r="63" spans="5:5" x14ac:dyDescent="0.25">
      <c r="E63" s="154" t="s">
        <v>568</v>
      </c>
    </row>
    <row r="64" spans="5:5" x14ac:dyDescent="0.25">
      <c r="E64" s="154" t="s">
        <v>1249</v>
      </c>
    </row>
    <row r="65" spans="5:5" x14ac:dyDescent="0.25">
      <c r="E65" s="154" t="s">
        <v>683</v>
      </c>
    </row>
    <row r="66" spans="5:5" x14ac:dyDescent="0.25">
      <c r="E66" s="154" t="s">
        <v>543</v>
      </c>
    </row>
    <row r="67" spans="5:5" x14ac:dyDescent="0.25">
      <c r="E67" s="154" t="s">
        <v>896</v>
      </c>
    </row>
    <row r="68" spans="5:5" x14ac:dyDescent="0.25">
      <c r="E68" s="154" t="s">
        <v>1105</v>
      </c>
    </row>
    <row r="69" spans="5:5" x14ac:dyDescent="0.25">
      <c r="E69" s="154" t="s">
        <v>913</v>
      </c>
    </row>
    <row r="70" spans="5:5" x14ac:dyDescent="0.25">
      <c r="E70" s="154" t="s">
        <v>1251</v>
      </c>
    </row>
    <row r="71" spans="5:5" x14ac:dyDescent="0.25">
      <c r="E71" s="154" t="s">
        <v>950</v>
      </c>
    </row>
    <row r="72" spans="5:5" x14ac:dyDescent="0.25">
      <c r="E72" s="154" t="s">
        <v>1053</v>
      </c>
    </row>
    <row r="73" spans="5:5" x14ac:dyDescent="0.25">
      <c r="E73" s="154" t="s">
        <v>1253</v>
      </c>
    </row>
    <row r="74" spans="5:5" x14ac:dyDescent="0.25">
      <c r="E74" s="154" t="s">
        <v>1255</v>
      </c>
    </row>
    <row r="75" spans="5:5" x14ac:dyDescent="0.25">
      <c r="E75" s="154" t="s">
        <v>2415</v>
      </c>
    </row>
    <row r="76" spans="5:5" x14ac:dyDescent="0.25">
      <c r="E76" s="154" t="s">
        <v>1257</v>
      </c>
    </row>
    <row r="77" spans="5:5" x14ac:dyDescent="0.25">
      <c r="E77" s="154" t="s">
        <v>1259</v>
      </c>
    </row>
    <row r="78" spans="5:5" x14ac:dyDescent="0.25">
      <c r="E78" s="154" t="s">
        <v>1261</v>
      </c>
    </row>
    <row r="79" spans="5:5" x14ac:dyDescent="0.25">
      <c r="E79" s="154" t="s">
        <v>1263</v>
      </c>
    </row>
    <row r="80" spans="5:5" x14ac:dyDescent="0.25">
      <c r="E80" s="154" t="s">
        <v>2417</v>
      </c>
    </row>
    <row r="81" spans="5:5" x14ac:dyDescent="0.25">
      <c r="E81" s="154" t="s">
        <v>1267</v>
      </c>
    </row>
    <row r="82" spans="5:5" x14ac:dyDescent="0.25">
      <c r="E82" s="154" t="s">
        <v>1270</v>
      </c>
    </row>
    <row r="83" spans="5:5" x14ac:dyDescent="0.25">
      <c r="E83" s="154" t="s">
        <v>1272</v>
      </c>
    </row>
    <row r="84" spans="5:5" x14ac:dyDescent="0.25">
      <c r="E84" s="154" t="s">
        <v>1275</v>
      </c>
    </row>
    <row r="85" spans="5:5" x14ac:dyDescent="0.25">
      <c r="E85" s="154" t="s">
        <v>1277</v>
      </c>
    </row>
    <row r="86" spans="5:5" x14ac:dyDescent="0.25">
      <c r="E86" s="154" t="s">
        <v>1280</v>
      </c>
    </row>
    <row r="87" spans="5:5" x14ac:dyDescent="0.25">
      <c r="E87" s="154" t="s">
        <v>1282</v>
      </c>
    </row>
    <row r="88" spans="5:5" x14ac:dyDescent="0.25">
      <c r="E88" s="154" t="s">
        <v>1284</v>
      </c>
    </row>
    <row r="89" spans="5:5" x14ac:dyDescent="0.25">
      <c r="E89" s="154" t="s">
        <v>1286</v>
      </c>
    </row>
    <row r="90" spans="5:5" x14ac:dyDescent="0.25">
      <c r="E90" s="154" t="s">
        <v>1288</v>
      </c>
    </row>
    <row r="91" spans="5:5" x14ac:dyDescent="0.25">
      <c r="E91" s="154" t="s">
        <v>1290</v>
      </c>
    </row>
    <row r="92" spans="5:5" x14ac:dyDescent="0.25">
      <c r="E92" s="154" t="s">
        <v>1292</v>
      </c>
    </row>
    <row r="93" spans="5:5" x14ac:dyDescent="0.25">
      <c r="E93" s="154" t="s">
        <v>1294</v>
      </c>
    </row>
    <row r="94" spans="5:5" x14ac:dyDescent="0.25">
      <c r="E94" s="154" t="s">
        <v>1296</v>
      </c>
    </row>
    <row r="95" spans="5:5" x14ac:dyDescent="0.25">
      <c r="E95" s="154" t="s">
        <v>952</v>
      </c>
    </row>
    <row r="96" spans="5:5" x14ac:dyDescent="0.25">
      <c r="E96" s="154" t="s">
        <v>1055</v>
      </c>
    </row>
    <row r="97" spans="5:5" x14ac:dyDescent="0.25">
      <c r="E97" s="154" t="s">
        <v>870</v>
      </c>
    </row>
    <row r="98" spans="5:5" x14ac:dyDescent="0.25">
      <c r="E98" s="154" t="s">
        <v>1298</v>
      </c>
    </row>
    <row r="99" spans="5:5" x14ac:dyDescent="0.25">
      <c r="E99" s="154" t="s">
        <v>875</v>
      </c>
    </row>
    <row r="100" spans="5:5" x14ac:dyDescent="0.25">
      <c r="E100" s="154" t="s">
        <v>2051</v>
      </c>
    </row>
    <row r="101" spans="5:5" x14ac:dyDescent="0.25">
      <c r="E101" s="154" t="s">
        <v>1081</v>
      </c>
    </row>
    <row r="102" spans="5:5" x14ac:dyDescent="0.25">
      <c r="E102" s="154" t="s">
        <v>687</v>
      </c>
    </row>
    <row r="103" spans="5:5" x14ac:dyDescent="0.25">
      <c r="E103" s="154" t="s">
        <v>638</v>
      </c>
    </row>
    <row r="104" spans="5:5" x14ac:dyDescent="0.25">
      <c r="E104" s="154" t="s">
        <v>1115</v>
      </c>
    </row>
    <row r="105" spans="5:5" x14ac:dyDescent="0.25">
      <c r="E105" s="154" t="s">
        <v>1076</v>
      </c>
    </row>
    <row r="106" spans="5:5" x14ac:dyDescent="0.25">
      <c r="E106" s="154" t="s">
        <v>2360</v>
      </c>
    </row>
    <row r="107" spans="5:5" x14ac:dyDescent="0.25">
      <c r="E107" s="154" t="s">
        <v>1078</v>
      </c>
    </row>
    <row r="108" spans="5:5" x14ac:dyDescent="0.25">
      <c r="E108" s="154" t="s">
        <v>1117</v>
      </c>
    </row>
    <row r="109" spans="5:5" x14ac:dyDescent="0.25">
      <c r="E109" s="154" t="s">
        <v>1021</v>
      </c>
    </row>
    <row r="110" spans="5:5" x14ac:dyDescent="0.25">
      <c r="E110" s="154" t="s">
        <v>2103</v>
      </c>
    </row>
    <row r="111" spans="5:5" x14ac:dyDescent="0.25">
      <c r="E111" s="154" t="s">
        <v>929</v>
      </c>
    </row>
    <row r="112" spans="5:5" x14ac:dyDescent="0.25">
      <c r="E112" s="154" t="s">
        <v>1172</v>
      </c>
    </row>
    <row r="113" spans="5:5" x14ac:dyDescent="0.25">
      <c r="E113" s="154" t="s">
        <v>1061</v>
      </c>
    </row>
    <row r="114" spans="5:5" x14ac:dyDescent="0.25">
      <c r="E114" s="154" t="s">
        <v>907</v>
      </c>
    </row>
    <row r="115" spans="5:5" x14ac:dyDescent="0.25">
      <c r="E115" s="154" t="s">
        <v>1300</v>
      </c>
    </row>
    <row r="116" spans="5:5" x14ac:dyDescent="0.25">
      <c r="E116" s="154" t="s">
        <v>1093</v>
      </c>
    </row>
    <row r="117" spans="5:5" x14ac:dyDescent="0.25">
      <c r="E117" s="154" t="s">
        <v>2349</v>
      </c>
    </row>
    <row r="118" spans="5:5" x14ac:dyDescent="0.25">
      <c r="E118" s="154" t="s">
        <v>910</v>
      </c>
    </row>
    <row r="119" spans="5:5" x14ac:dyDescent="0.25">
      <c r="E119" s="154" t="s">
        <v>1302</v>
      </c>
    </row>
    <row r="120" spans="5:5" x14ac:dyDescent="0.25">
      <c r="E120" s="154" t="s">
        <v>1304</v>
      </c>
    </row>
    <row r="121" spans="5:5" x14ac:dyDescent="0.25">
      <c r="E121" s="154" t="s">
        <v>1113</v>
      </c>
    </row>
    <row r="122" spans="5:5" x14ac:dyDescent="0.25">
      <c r="E122" s="154" t="s">
        <v>1306</v>
      </c>
    </row>
    <row r="123" spans="5:5" x14ac:dyDescent="0.25">
      <c r="E123" s="154" t="s">
        <v>1308</v>
      </c>
    </row>
    <row r="124" spans="5:5" x14ac:dyDescent="0.25">
      <c r="E124" s="154" t="s">
        <v>1051</v>
      </c>
    </row>
    <row r="125" spans="5:5" x14ac:dyDescent="0.25">
      <c r="E125" s="154" t="s">
        <v>470</v>
      </c>
    </row>
    <row r="126" spans="5:5" x14ac:dyDescent="0.25">
      <c r="E126" s="154" t="s">
        <v>1042</v>
      </c>
    </row>
    <row r="127" spans="5:5" x14ac:dyDescent="0.25">
      <c r="E127" s="154" t="s">
        <v>868</v>
      </c>
    </row>
    <row r="128" spans="5:5" x14ac:dyDescent="0.25">
      <c r="E128" s="154" t="s">
        <v>1310</v>
      </c>
    </row>
    <row r="129" spans="5:5" x14ac:dyDescent="0.25">
      <c r="E129" s="154" t="s">
        <v>1312</v>
      </c>
    </row>
    <row r="130" spans="5:5" x14ac:dyDescent="0.25">
      <c r="E130" s="154" t="s">
        <v>1315</v>
      </c>
    </row>
    <row r="131" spans="5:5" x14ac:dyDescent="0.25">
      <c r="E131" s="154" t="s">
        <v>408</v>
      </c>
    </row>
    <row r="132" spans="5:5" x14ac:dyDescent="0.25">
      <c r="E132" s="154" t="s">
        <v>987</v>
      </c>
    </row>
    <row r="133" spans="5:5" x14ac:dyDescent="0.25">
      <c r="E133" s="154" t="s">
        <v>724</v>
      </c>
    </row>
    <row r="134" spans="5:5" x14ac:dyDescent="0.25">
      <c r="E134" s="154" t="s">
        <v>1317</v>
      </c>
    </row>
    <row r="135" spans="5:5" x14ac:dyDescent="0.25">
      <c r="E135" s="154" t="s">
        <v>1319</v>
      </c>
    </row>
    <row r="136" spans="5:5" x14ac:dyDescent="0.25">
      <c r="E136" s="154" t="s">
        <v>1321</v>
      </c>
    </row>
    <row r="137" spans="5:5" x14ac:dyDescent="0.25">
      <c r="E137" s="154" t="s">
        <v>1323</v>
      </c>
    </row>
    <row r="138" spans="5:5" x14ac:dyDescent="0.25">
      <c r="E138" s="154" t="s">
        <v>857</v>
      </c>
    </row>
    <row r="139" spans="5:5" x14ac:dyDescent="0.25">
      <c r="E139" s="154" t="s">
        <v>807</v>
      </c>
    </row>
    <row r="140" spans="5:5" x14ac:dyDescent="0.25">
      <c r="E140" s="154" t="s">
        <v>1326</v>
      </c>
    </row>
    <row r="141" spans="5:5" x14ac:dyDescent="0.25">
      <c r="E141" s="154" t="s">
        <v>1328</v>
      </c>
    </row>
    <row r="142" spans="5:5" x14ac:dyDescent="0.25">
      <c r="E142" s="154" t="s">
        <v>1330</v>
      </c>
    </row>
    <row r="143" spans="5:5" x14ac:dyDescent="0.25">
      <c r="E143" s="154" t="s">
        <v>1332</v>
      </c>
    </row>
    <row r="144" spans="5:5" x14ac:dyDescent="0.25">
      <c r="E144" s="154" t="s">
        <v>481</v>
      </c>
    </row>
    <row r="145" spans="5:5" x14ac:dyDescent="0.25">
      <c r="E145" s="154" t="s">
        <v>491</v>
      </c>
    </row>
    <row r="146" spans="5:5" x14ac:dyDescent="0.25">
      <c r="E146" s="154" t="s">
        <v>1334</v>
      </c>
    </row>
    <row r="147" spans="5:5" x14ac:dyDescent="0.25">
      <c r="E147" s="154" t="s">
        <v>2399</v>
      </c>
    </row>
    <row r="148" spans="5:5" x14ac:dyDescent="0.25">
      <c r="E148" s="154" t="s">
        <v>1336</v>
      </c>
    </row>
    <row r="149" spans="5:5" x14ac:dyDescent="0.25">
      <c r="E149" s="154" t="s">
        <v>1338</v>
      </c>
    </row>
    <row r="150" spans="5:5" x14ac:dyDescent="0.25">
      <c r="E150" s="154" t="s">
        <v>932</v>
      </c>
    </row>
    <row r="151" spans="5:5" x14ac:dyDescent="0.25">
      <c r="E151" s="154" t="s">
        <v>978</v>
      </c>
    </row>
    <row r="152" spans="5:5" x14ac:dyDescent="0.25">
      <c r="E152" s="154" t="s">
        <v>1341</v>
      </c>
    </row>
    <row r="153" spans="5:5" x14ac:dyDescent="0.25">
      <c r="E153" s="154" t="s">
        <v>1343</v>
      </c>
    </row>
    <row r="154" spans="5:5" x14ac:dyDescent="0.25">
      <c r="E154" s="154" t="s">
        <v>1346</v>
      </c>
    </row>
    <row r="155" spans="5:5" x14ac:dyDescent="0.25">
      <c r="E155" s="154" t="s">
        <v>1825</v>
      </c>
    </row>
    <row r="156" spans="5:5" x14ac:dyDescent="0.25">
      <c r="E156" s="154" t="s">
        <v>2047</v>
      </c>
    </row>
    <row r="157" spans="5:5" x14ac:dyDescent="0.25">
      <c r="E157" s="154" t="s">
        <v>1348</v>
      </c>
    </row>
    <row r="158" spans="5:5" x14ac:dyDescent="0.25">
      <c r="E158" s="154" t="s">
        <v>1350</v>
      </c>
    </row>
    <row r="159" spans="5:5" x14ac:dyDescent="0.25">
      <c r="E159" s="154" t="s">
        <v>771</v>
      </c>
    </row>
    <row r="160" spans="5:5" x14ac:dyDescent="0.25">
      <c r="E160" s="154" t="s">
        <v>1352</v>
      </c>
    </row>
    <row r="161" spans="5:5" x14ac:dyDescent="0.25">
      <c r="E161" s="154" t="s">
        <v>1355</v>
      </c>
    </row>
    <row r="162" spans="5:5" x14ac:dyDescent="0.25">
      <c r="E162" s="154" t="s">
        <v>1357</v>
      </c>
    </row>
    <row r="163" spans="5:5" x14ac:dyDescent="0.25">
      <c r="E163" s="154" t="s">
        <v>1359</v>
      </c>
    </row>
    <row r="164" spans="5:5" x14ac:dyDescent="0.25">
      <c r="E164" s="154" t="s">
        <v>398</v>
      </c>
    </row>
    <row r="165" spans="5:5" x14ac:dyDescent="0.25">
      <c r="E165" s="154" t="s">
        <v>554</v>
      </c>
    </row>
    <row r="166" spans="5:5" x14ac:dyDescent="0.25">
      <c r="E166" s="154" t="s">
        <v>1361</v>
      </c>
    </row>
    <row r="167" spans="5:5" x14ac:dyDescent="0.25">
      <c r="E167" s="154" t="s">
        <v>828</v>
      </c>
    </row>
    <row r="168" spans="5:5" x14ac:dyDescent="0.25">
      <c r="E168" s="154" t="s">
        <v>1363</v>
      </c>
    </row>
    <row r="169" spans="5:5" x14ac:dyDescent="0.25">
      <c r="E169" s="154" t="s">
        <v>386</v>
      </c>
    </row>
    <row r="170" spans="5:5" x14ac:dyDescent="0.25">
      <c r="E170" s="154" t="s">
        <v>1367</v>
      </c>
    </row>
    <row r="171" spans="5:5" x14ac:dyDescent="0.25">
      <c r="E171" s="154" t="s">
        <v>2367</v>
      </c>
    </row>
    <row r="172" spans="5:5" x14ac:dyDescent="0.25">
      <c r="E172" s="154" t="s">
        <v>1460</v>
      </c>
    </row>
    <row r="173" spans="5:5" x14ac:dyDescent="0.25">
      <c r="E173" s="154" t="s">
        <v>1712</v>
      </c>
    </row>
    <row r="174" spans="5:5" x14ac:dyDescent="0.25">
      <c r="E174" s="154" t="s">
        <v>2369</v>
      </c>
    </row>
    <row r="175" spans="5:5" x14ac:dyDescent="0.25">
      <c r="E175" s="154" t="s">
        <v>2371</v>
      </c>
    </row>
    <row r="176" spans="5:5" x14ac:dyDescent="0.25">
      <c r="E176" s="154" t="s">
        <v>1503</v>
      </c>
    </row>
    <row r="177" spans="5:5" x14ac:dyDescent="0.25">
      <c r="E177" s="154" t="s">
        <v>2342</v>
      </c>
    </row>
    <row r="178" spans="5:5" x14ac:dyDescent="0.25">
      <c r="E178" s="154" t="s">
        <v>1369</v>
      </c>
    </row>
    <row r="179" spans="5:5" x14ac:dyDescent="0.25">
      <c r="E179" s="154" t="s">
        <v>1371</v>
      </c>
    </row>
    <row r="180" spans="5:5" x14ac:dyDescent="0.25">
      <c r="E180" s="154" t="s">
        <v>2363</v>
      </c>
    </row>
    <row r="181" spans="5:5" x14ac:dyDescent="0.25">
      <c r="E181" s="154" t="s">
        <v>1373</v>
      </c>
    </row>
    <row r="182" spans="5:5" x14ac:dyDescent="0.25">
      <c r="E182" s="154" t="s">
        <v>1375</v>
      </c>
    </row>
    <row r="183" spans="5:5" x14ac:dyDescent="0.25">
      <c r="E183" s="154" t="s">
        <v>1377</v>
      </c>
    </row>
    <row r="184" spans="5:5" x14ac:dyDescent="0.25">
      <c r="E184" s="154" t="s">
        <v>1379</v>
      </c>
    </row>
    <row r="185" spans="5:5" x14ac:dyDescent="0.25">
      <c r="E185" s="154" t="s">
        <v>2100</v>
      </c>
    </row>
    <row r="186" spans="5:5" x14ac:dyDescent="0.25">
      <c r="E186" s="154" t="s">
        <v>2113</v>
      </c>
    </row>
    <row r="187" spans="5:5" x14ac:dyDescent="0.25">
      <c r="E187" s="154" t="s">
        <v>765</v>
      </c>
    </row>
    <row r="188" spans="5:5" x14ac:dyDescent="0.25">
      <c r="E188" s="154" t="s">
        <v>1381</v>
      </c>
    </row>
    <row r="189" spans="5:5" x14ac:dyDescent="0.25">
      <c r="E189" s="154" t="s">
        <v>1014</v>
      </c>
    </row>
    <row r="190" spans="5:5" x14ac:dyDescent="0.25">
      <c r="E190" s="154" t="s">
        <v>884</v>
      </c>
    </row>
    <row r="191" spans="5:5" x14ac:dyDescent="0.25">
      <c r="E191" s="154" t="s">
        <v>2044</v>
      </c>
    </row>
    <row r="192" spans="5:5" x14ac:dyDescent="0.25">
      <c r="E192" s="154" t="s">
        <v>1383</v>
      </c>
    </row>
    <row r="193" spans="5:5" x14ac:dyDescent="0.25">
      <c r="E193" s="154" t="s">
        <v>1994</v>
      </c>
    </row>
    <row r="194" spans="5:5" x14ac:dyDescent="0.25">
      <c r="E194" s="154" t="s">
        <v>1385</v>
      </c>
    </row>
    <row r="195" spans="5:5" x14ac:dyDescent="0.25">
      <c r="E195" s="154" t="s">
        <v>1387</v>
      </c>
    </row>
    <row r="196" spans="5:5" x14ac:dyDescent="0.25">
      <c r="E196" s="154" t="s">
        <v>1389</v>
      </c>
    </row>
    <row r="197" spans="5:5" x14ac:dyDescent="0.25">
      <c r="E197" s="154" t="s">
        <v>681</v>
      </c>
    </row>
    <row r="198" spans="5:5" x14ac:dyDescent="0.25">
      <c r="E198" s="154" t="s">
        <v>836</v>
      </c>
    </row>
    <row r="199" spans="5:5" x14ac:dyDescent="0.25">
      <c r="E199" s="154" t="s">
        <v>1097</v>
      </c>
    </row>
    <row r="200" spans="5:5" x14ac:dyDescent="0.25">
      <c r="E200" s="154" t="s">
        <v>1391</v>
      </c>
    </row>
    <row r="201" spans="5:5" x14ac:dyDescent="0.25">
      <c r="E201" s="154" t="s">
        <v>975</v>
      </c>
    </row>
    <row r="202" spans="5:5" x14ac:dyDescent="0.25">
      <c r="E202" s="154" t="s">
        <v>1393</v>
      </c>
    </row>
    <row r="203" spans="5:5" x14ac:dyDescent="0.25">
      <c r="E203" s="154" t="s">
        <v>1395</v>
      </c>
    </row>
    <row r="204" spans="5:5" x14ac:dyDescent="0.25">
      <c r="E204" s="154" t="s">
        <v>592</v>
      </c>
    </row>
    <row r="205" spans="5:5" x14ac:dyDescent="0.25">
      <c r="E205" s="154" t="s">
        <v>1567</v>
      </c>
    </row>
    <row r="206" spans="5:5" x14ac:dyDescent="0.25">
      <c r="E206" s="154" t="s">
        <v>656</v>
      </c>
    </row>
    <row r="207" spans="5:5" x14ac:dyDescent="0.25">
      <c r="E207" s="154" t="s">
        <v>457</v>
      </c>
    </row>
    <row r="208" spans="5:5" x14ac:dyDescent="0.25">
      <c r="E208" s="154" t="s">
        <v>1397</v>
      </c>
    </row>
    <row r="209" spans="5:5" x14ac:dyDescent="0.25">
      <c r="E209" s="154" t="s">
        <v>1399</v>
      </c>
    </row>
    <row r="210" spans="5:5" x14ac:dyDescent="0.25">
      <c r="E210" s="154" t="s">
        <v>1401</v>
      </c>
    </row>
    <row r="211" spans="5:5" x14ac:dyDescent="0.25">
      <c r="E211" s="154" t="s">
        <v>1403</v>
      </c>
    </row>
    <row r="212" spans="5:5" x14ac:dyDescent="0.25">
      <c r="E212" s="154" t="s">
        <v>432</v>
      </c>
    </row>
    <row r="213" spans="5:5" x14ac:dyDescent="0.25">
      <c r="E213" s="154" t="s">
        <v>443</v>
      </c>
    </row>
    <row r="214" spans="5:5" x14ac:dyDescent="0.25">
      <c r="E214" s="154" t="s">
        <v>1119</v>
      </c>
    </row>
    <row r="215" spans="5:5" x14ac:dyDescent="0.25">
      <c r="E215" s="154" t="s">
        <v>1091</v>
      </c>
    </row>
    <row r="216" spans="5:5" x14ac:dyDescent="0.25">
      <c r="E216" s="154" t="s">
        <v>776</v>
      </c>
    </row>
    <row r="217" spans="5:5" x14ac:dyDescent="0.25">
      <c r="E217" s="154" t="s">
        <v>1407</v>
      </c>
    </row>
    <row r="218" spans="5:5" x14ac:dyDescent="0.25">
      <c r="E218" s="154" t="s">
        <v>1409</v>
      </c>
    </row>
    <row r="219" spans="5:5" x14ac:dyDescent="0.25">
      <c r="E219" s="154" t="s">
        <v>1411</v>
      </c>
    </row>
    <row r="220" spans="5:5" x14ac:dyDescent="0.25">
      <c r="E220" s="154" t="s">
        <v>1413</v>
      </c>
    </row>
    <row r="221" spans="5:5" x14ac:dyDescent="0.25">
      <c r="E221" s="154" t="s">
        <v>1415</v>
      </c>
    </row>
    <row r="222" spans="5:5" x14ac:dyDescent="0.25">
      <c r="E222" s="154" t="s">
        <v>1417</v>
      </c>
    </row>
    <row r="223" spans="5:5" x14ac:dyDescent="0.25">
      <c r="E223" s="154" t="s">
        <v>1419</v>
      </c>
    </row>
    <row r="224" spans="5:5" x14ac:dyDescent="0.25">
      <c r="E224" s="154" t="s">
        <v>1421</v>
      </c>
    </row>
    <row r="225" spans="5:5" x14ac:dyDescent="0.25">
      <c r="E225" s="154" t="s">
        <v>768</v>
      </c>
    </row>
    <row r="226" spans="5:5" x14ac:dyDescent="0.25">
      <c r="E226" s="154" t="s">
        <v>1423</v>
      </c>
    </row>
    <row r="227" spans="5:5" x14ac:dyDescent="0.25">
      <c r="E227" s="154" t="s">
        <v>964</v>
      </c>
    </row>
    <row r="228" spans="5:5" x14ac:dyDescent="0.25">
      <c r="E228" s="154" t="s">
        <v>1425</v>
      </c>
    </row>
    <row r="229" spans="5:5" x14ac:dyDescent="0.25">
      <c r="E229" s="154" t="s">
        <v>1427</v>
      </c>
    </row>
    <row r="230" spans="5:5" x14ac:dyDescent="0.25">
      <c r="E230" s="154" t="s">
        <v>2333</v>
      </c>
    </row>
    <row r="231" spans="5:5" x14ac:dyDescent="0.25">
      <c r="E231" s="154" t="s">
        <v>1429</v>
      </c>
    </row>
    <row r="232" spans="5:5" x14ac:dyDescent="0.25">
      <c r="E232" s="154" t="s">
        <v>1431</v>
      </c>
    </row>
    <row r="233" spans="5:5" x14ac:dyDescent="0.25">
      <c r="E233" s="154" t="s">
        <v>921</v>
      </c>
    </row>
    <row r="234" spans="5:5" x14ac:dyDescent="0.25">
      <c r="E234" s="154" t="s">
        <v>1433</v>
      </c>
    </row>
    <row r="235" spans="5:5" x14ac:dyDescent="0.25">
      <c r="E235" s="154" t="s">
        <v>2432</v>
      </c>
    </row>
    <row r="236" spans="5:5" x14ac:dyDescent="0.25">
      <c r="E236" s="154" t="s">
        <v>654</v>
      </c>
    </row>
    <row r="237" spans="5:5" x14ac:dyDescent="0.25">
      <c r="E237" s="154" t="s">
        <v>1435</v>
      </c>
    </row>
    <row r="238" spans="5:5" x14ac:dyDescent="0.25">
      <c r="E238" s="154" t="s">
        <v>1038</v>
      </c>
    </row>
    <row r="239" spans="5:5" x14ac:dyDescent="0.25">
      <c r="E239" s="154" t="s">
        <v>616</v>
      </c>
    </row>
    <row r="240" spans="5:5" x14ac:dyDescent="0.25">
      <c r="E240" s="154" t="s">
        <v>758</v>
      </c>
    </row>
    <row r="241" spans="5:5" x14ac:dyDescent="0.25">
      <c r="E241" s="154" t="s">
        <v>1009</v>
      </c>
    </row>
    <row r="242" spans="5:5" x14ac:dyDescent="0.25">
      <c r="E242" s="154" t="s">
        <v>1175</v>
      </c>
    </row>
    <row r="243" spans="5:5" x14ac:dyDescent="0.25">
      <c r="E243" s="154" t="s">
        <v>1063</v>
      </c>
    </row>
    <row r="244" spans="5:5" x14ac:dyDescent="0.25">
      <c r="E244" s="154" t="s">
        <v>1036</v>
      </c>
    </row>
    <row r="245" spans="5:5" x14ac:dyDescent="0.25">
      <c r="E245" s="154" t="s">
        <v>1103</v>
      </c>
    </row>
    <row r="246" spans="5:5" x14ac:dyDescent="0.25">
      <c r="E246" s="154" t="s">
        <v>838</v>
      </c>
    </row>
    <row r="247" spans="5:5" x14ac:dyDescent="0.25">
      <c r="E247" s="154" t="s">
        <v>842</v>
      </c>
    </row>
    <row r="248" spans="5:5" x14ac:dyDescent="0.25">
      <c r="E248" s="154" t="s">
        <v>804</v>
      </c>
    </row>
    <row r="249" spans="5:5" x14ac:dyDescent="0.25">
      <c r="E249" s="154" t="s">
        <v>1437</v>
      </c>
    </row>
    <row r="250" spans="5:5" x14ac:dyDescent="0.25">
      <c r="E250" s="154" t="s">
        <v>1439</v>
      </c>
    </row>
    <row r="251" spans="5:5" x14ac:dyDescent="0.25">
      <c r="E251" s="154" t="s">
        <v>1170</v>
      </c>
    </row>
    <row r="252" spans="5:5" x14ac:dyDescent="0.25">
      <c r="E252" s="154" t="s">
        <v>1441</v>
      </c>
    </row>
    <row r="253" spans="5:5" x14ac:dyDescent="0.25">
      <c r="E253" s="154" t="s">
        <v>782</v>
      </c>
    </row>
    <row r="254" spans="5:5" x14ac:dyDescent="0.25">
      <c r="E254" s="154" t="s">
        <v>1444</v>
      </c>
    </row>
    <row r="255" spans="5:5" x14ac:dyDescent="0.25">
      <c r="E255" s="154" t="s">
        <v>1446</v>
      </c>
    </row>
    <row r="256" spans="5:5" x14ac:dyDescent="0.25">
      <c r="E256" s="154" t="s">
        <v>2490</v>
      </c>
    </row>
    <row r="257" spans="5:5" x14ac:dyDescent="0.25">
      <c r="E257" s="154" t="s">
        <v>1457</v>
      </c>
    </row>
    <row r="258" spans="5:5" x14ac:dyDescent="0.25">
      <c r="E258" s="154" t="s">
        <v>578</v>
      </c>
    </row>
    <row r="259" spans="5:5" x14ac:dyDescent="0.25">
      <c r="E259" s="154" t="s">
        <v>2004</v>
      </c>
    </row>
    <row r="260" spans="5:5" x14ac:dyDescent="0.25">
      <c r="E260" s="154" t="s">
        <v>1448</v>
      </c>
    </row>
    <row r="261" spans="5:5" x14ac:dyDescent="0.25">
      <c r="E261" s="155" t="s">
        <v>708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1E7CB-4A07-4E4D-9ECB-D796D4139D6A}">
  <sheetPr codeName="Sheet7"/>
  <dimension ref="B3:J25"/>
  <sheetViews>
    <sheetView workbookViewId="0">
      <selection activeCell="C29" sqref="C29"/>
    </sheetView>
  </sheetViews>
  <sheetFormatPr defaultRowHeight="15" x14ac:dyDescent="0.25"/>
  <cols>
    <col min="1" max="1" width="9.140625" style="24"/>
    <col min="2" max="2" width="4.42578125" style="24" bestFit="1" customWidth="1"/>
    <col min="3" max="3" width="21.5703125" style="24" customWidth="1"/>
    <col min="4" max="16384" width="9.140625" style="24"/>
  </cols>
  <sheetData>
    <row r="3" spans="2:10" ht="39" x14ac:dyDescent="0.25">
      <c r="B3" s="25" t="s">
        <v>221</v>
      </c>
      <c r="C3" s="26" t="s">
        <v>222</v>
      </c>
      <c r="D3" s="27" t="s">
        <v>223</v>
      </c>
      <c r="E3" s="27" t="s">
        <v>224</v>
      </c>
      <c r="F3" s="27" t="s">
        <v>225</v>
      </c>
      <c r="G3" s="27" t="s">
        <v>226</v>
      </c>
      <c r="H3" s="27" t="s">
        <v>227</v>
      </c>
      <c r="I3" s="27" t="s">
        <v>228</v>
      </c>
      <c r="J3" s="28" t="s">
        <v>229</v>
      </c>
    </row>
    <row r="4" spans="2:10" x14ac:dyDescent="0.25">
      <c r="B4" s="29" t="s">
        <v>149</v>
      </c>
      <c r="C4" s="30" t="s">
        <v>150</v>
      </c>
      <c r="D4" s="31" t="s">
        <v>230</v>
      </c>
      <c r="E4" s="32">
        <v>0.75839999999999996</v>
      </c>
      <c r="F4" s="33">
        <v>901</v>
      </c>
      <c r="G4" s="33">
        <v>423.65740799999998</v>
      </c>
      <c r="H4" s="31">
        <v>342.38</v>
      </c>
      <c r="I4" s="33">
        <v>766.03740799999991</v>
      </c>
      <c r="J4" s="33">
        <v>689.43366719999995</v>
      </c>
    </row>
    <row r="5" spans="2:10" x14ac:dyDescent="0.25">
      <c r="B5" s="29" t="s">
        <v>161</v>
      </c>
      <c r="C5" s="30" t="s">
        <v>48</v>
      </c>
      <c r="D5" s="31" t="s">
        <v>231</v>
      </c>
      <c r="E5" s="32">
        <v>0.89949999999999997</v>
      </c>
      <c r="F5" s="33">
        <v>901</v>
      </c>
      <c r="G5" s="33">
        <v>502.47868999999997</v>
      </c>
      <c r="H5" s="31">
        <v>342.38</v>
      </c>
      <c r="I5" s="33">
        <v>844.85869000000002</v>
      </c>
      <c r="J5" s="33">
        <v>760.37282100000004</v>
      </c>
    </row>
    <row r="6" spans="2:10" x14ac:dyDescent="0.25">
      <c r="B6" s="10" t="s">
        <v>162</v>
      </c>
      <c r="C6" s="11" t="s">
        <v>49</v>
      </c>
      <c r="D6" s="13" t="s">
        <v>232</v>
      </c>
      <c r="E6" s="34">
        <v>0.83709999999999996</v>
      </c>
      <c r="F6" s="35">
        <v>901</v>
      </c>
      <c r="G6" s="36">
        <v>467.62080199999997</v>
      </c>
      <c r="H6" s="13">
        <v>342.38</v>
      </c>
      <c r="I6" s="36">
        <v>1255</v>
      </c>
      <c r="J6" s="36">
        <v>1129.5</v>
      </c>
    </row>
    <row r="7" spans="2:10" x14ac:dyDescent="0.25">
      <c r="B7" s="29" t="s">
        <v>163</v>
      </c>
      <c r="C7" s="30" t="s">
        <v>50</v>
      </c>
      <c r="D7" s="31" t="s">
        <v>233</v>
      </c>
      <c r="E7" s="32">
        <v>0.8135</v>
      </c>
      <c r="F7" s="33">
        <v>901</v>
      </c>
      <c r="G7" s="33">
        <v>454.43736999999999</v>
      </c>
      <c r="H7" s="31">
        <v>342.38</v>
      </c>
      <c r="I7" s="33">
        <v>796.81736999999998</v>
      </c>
      <c r="J7" s="33">
        <v>717.13563299999998</v>
      </c>
    </row>
    <row r="8" spans="2:10" x14ac:dyDescent="0.25">
      <c r="B8" s="29" t="s">
        <v>164</v>
      </c>
      <c r="C8" s="30" t="s">
        <v>51</v>
      </c>
      <c r="D8" s="31" t="s">
        <v>234</v>
      </c>
      <c r="E8" s="32">
        <v>0.8135</v>
      </c>
      <c r="F8" s="33">
        <v>901</v>
      </c>
      <c r="G8" s="33">
        <v>454.43736999999999</v>
      </c>
      <c r="H8" s="31">
        <v>342.38</v>
      </c>
      <c r="I8" s="33">
        <v>796.81736999999998</v>
      </c>
      <c r="J8" s="33">
        <v>717.13563299999998</v>
      </c>
    </row>
    <row r="9" spans="2:10" x14ac:dyDescent="0.25">
      <c r="B9" s="29" t="s">
        <v>153</v>
      </c>
      <c r="C9" s="30" t="s">
        <v>53</v>
      </c>
      <c r="D9" s="31" t="s">
        <v>235</v>
      </c>
      <c r="E9" s="32">
        <v>0.79969999999999997</v>
      </c>
      <c r="F9" s="33">
        <v>901</v>
      </c>
      <c r="G9" s="33">
        <v>446.72841399999999</v>
      </c>
      <c r="H9" s="31">
        <v>342.38</v>
      </c>
      <c r="I9" s="33">
        <v>789.10841400000004</v>
      </c>
      <c r="J9" s="33">
        <v>710.19757260000006</v>
      </c>
    </row>
    <row r="10" spans="2:10" x14ac:dyDescent="0.25">
      <c r="B10" s="29" t="s">
        <v>154</v>
      </c>
      <c r="C10" s="30" t="s">
        <v>55</v>
      </c>
      <c r="D10" s="31" t="s">
        <v>236</v>
      </c>
      <c r="E10" s="32">
        <v>0.70440000000000003</v>
      </c>
      <c r="F10" s="33">
        <v>901</v>
      </c>
      <c r="G10" s="33">
        <v>393.49192800000003</v>
      </c>
      <c r="H10" s="31">
        <v>342.38</v>
      </c>
      <c r="I10" s="33">
        <v>735.87192800000003</v>
      </c>
      <c r="J10" s="33">
        <v>662.2847352</v>
      </c>
    </row>
    <row r="11" spans="2:10" x14ac:dyDescent="0.25">
      <c r="B11" s="29" t="s">
        <v>155</v>
      </c>
      <c r="C11" s="30" t="s">
        <v>57</v>
      </c>
      <c r="D11" s="31" t="s">
        <v>237</v>
      </c>
      <c r="E11" s="32">
        <v>0.76129999999999998</v>
      </c>
      <c r="F11" s="33">
        <v>901</v>
      </c>
      <c r="G11" s="33">
        <v>425.27740599999998</v>
      </c>
      <c r="H11" s="31">
        <v>342.38</v>
      </c>
      <c r="I11" s="33">
        <v>767.65740600000004</v>
      </c>
      <c r="J11" s="33">
        <v>690.89166540000008</v>
      </c>
    </row>
    <row r="12" spans="2:10" x14ac:dyDescent="0.25">
      <c r="B12" s="29" t="s">
        <v>238</v>
      </c>
      <c r="C12" s="30" t="s">
        <v>239</v>
      </c>
      <c r="D12" s="31" t="s">
        <v>237</v>
      </c>
      <c r="E12" s="32">
        <v>0.76129999999999998</v>
      </c>
      <c r="F12" s="33">
        <v>901</v>
      </c>
      <c r="G12" s="33">
        <v>425.27740599999998</v>
      </c>
      <c r="H12" s="31">
        <v>342.38</v>
      </c>
      <c r="I12" s="33">
        <v>767.65740600000004</v>
      </c>
      <c r="J12" s="33">
        <v>690.89166540000008</v>
      </c>
    </row>
    <row r="13" spans="2:10" x14ac:dyDescent="0.25">
      <c r="B13" s="29" t="s">
        <v>156</v>
      </c>
      <c r="C13" s="30" t="s">
        <v>157</v>
      </c>
      <c r="D13" s="37" t="s">
        <v>240</v>
      </c>
      <c r="E13" s="32">
        <v>0.82150000000000001</v>
      </c>
      <c r="F13" s="33">
        <v>901</v>
      </c>
      <c r="G13" s="33">
        <v>458.90633000000003</v>
      </c>
      <c r="H13" s="31">
        <v>342.38</v>
      </c>
      <c r="I13" s="33">
        <v>801.28633000000002</v>
      </c>
      <c r="J13" s="33">
        <v>721.15769699999998</v>
      </c>
    </row>
    <row r="14" spans="2:10" x14ac:dyDescent="0.25">
      <c r="B14" s="29" t="s">
        <v>158</v>
      </c>
      <c r="C14" s="30" t="s">
        <v>60</v>
      </c>
      <c r="D14" s="31" t="s">
        <v>236</v>
      </c>
      <c r="E14" s="32">
        <v>0.70440000000000003</v>
      </c>
      <c r="F14" s="33">
        <v>901</v>
      </c>
      <c r="G14" s="33">
        <v>393.49192800000003</v>
      </c>
      <c r="H14" s="31">
        <v>342.38</v>
      </c>
      <c r="I14" s="33">
        <v>735.87192800000003</v>
      </c>
      <c r="J14" s="33">
        <v>662.2847352</v>
      </c>
    </row>
    <row r="15" spans="2:10" x14ac:dyDescent="0.25">
      <c r="B15" s="29" t="s">
        <v>241</v>
      </c>
      <c r="C15" s="30" t="s">
        <v>242</v>
      </c>
      <c r="D15" s="31" t="s">
        <v>236</v>
      </c>
      <c r="E15" s="32">
        <v>0.70440000000000003</v>
      </c>
      <c r="F15" s="33">
        <v>901</v>
      </c>
      <c r="G15" s="33">
        <v>393.49192800000003</v>
      </c>
      <c r="H15" s="31">
        <v>342.38</v>
      </c>
      <c r="I15" s="33">
        <v>735.87192800000003</v>
      </c>
      <c r="J15" s="33">
        <v>662.2847352</v>
      </c>
    </row>
    <row r="16" spans="2:10" x14ac:dyDescent="0.25">
      <c r="B16" s="29" t="s">
        <v>159</v>
      </c>
      <c r="C16" s="30" t="s">
        <v>61</v>
      </c>
      <c r="D16" s="31" t="s">
        <v>243</v>
      </c>
      <c r="E16" s="32">
        <v>0.85019999999999996</v>
      </c>
      <c r="F16" s="33">
        <v>901</v>
      </c>
      <c r="G16" s="33">
        <v>474.93872399999998</v>
      </c>
      <c r="H16" s="31">
        <v>342.38</v>
      </c>
      <c r="I16" s="33">
        <v>817.31872399999997</v>
      </c>
      <c r="J16" s="33">
        <v>735.58685160000005</v>
      </c>
    </row>
    <row r="17" spans="2:10" x14ac:dyDescent="0.25">
      <c r="B17" s="29" t="s">
        <v>160</v>
      </c>
      <c r="C17" s="38" t="s">
        <v>62</v>
      </c>
      <c r="D17" s="31" t="s">
        <v>244</v>
      </c>
      <c r="E17" s="32">
        <v>0.83509999999999995</v>
      </c>
      <c r="F17" s="33">
        <v>901</v>
      </c>
      <c r="G17" s="33">
        <v>466.50356199999999</v>
      </c>
      <c r="H17" s="31">
        <v>342.38</v>
      </c>
      <c r="I17" s="33">
        <v>808.88356199999998</v>
      </c>
      <c r="J17" s="33">
        <v>727.99520580000001</v>
      </c>
    </row>
    <row r="18" spans="2:10" x14ac:dyDescent="0.25">
      <c r="B18" s="29" t="s">
        <v>167</v>
      </c>
      <c r="C18" s="30" t="s">
        <v>52</v>
      </c>
      <c r="D18" s="39" t="s">
        <v>245</v>
      </c>
      <c r="E18" s="32">
        <v>1.0011000000000001</v>
      </c>
      <c r="F18" s="33">
        <v>901</v>
      </c>
      <c r="G18" s="33">
        <v>559.23448200000007</v>
      </c>
      <c r="H18" s="31">
        <v>342.38</v>
      </c>
      <c r="I18" s="33">
        <v>901.61448200000007</v>
      </c>
      <c r="J18" s="33">
        <v>811.45303380000007</v>
      </c>
    </row>
    <row r="19" spans="2:10" x14ac:dyDescent="0.25">
      <c r="B19" s="10" t="s">
        <v>168</v>
      </c>
      <c r="C19" s="11" t="s">
        <v>54</v>
      </c>
      <c r="D19" s="40" t="s">
        <v>246</v>
      </c>
      <c r="E19" s="34">
        <v>0.75180000000000002</v>
      </c>
      <c r="F19" s="35">
        <v>901</v>
      </c>
      <c r="G19" s="36">
        <v>419.97051600000003</v>
      </c>
      <c r="H19" s="13">
        <v>342.38</v>
      </c>
      <c r="I19" s="36">
        <v>1255</v>
      </c>
      <c r="J19" s="36">
        <v>1129.5</v>
      </c>
    </row>
    <row r="20" spans="2:10" x14ac:dyDescent="0.25">
      <c r="B20" s="29" t="s">
        <v>165</v>
      </c>
      <c r="C20" s="30" t="s">
        <v>56</v>
      </c>
      <c r="D20" s="41" t="s">
        <v>245</v>
      </c>
      <c r="E20" s="32">
        <v>1.0011000000000001</v>
      </c>
      <c r="F20" s="33">
        <v>901</v>
      </c>
      <c r="G20" s="33">
        <v>559.23448200000007</v>
      </c>
      <c r="H20" s="31">
        <v>342.38</v>
      </c>
      <c r="I20" s="33">
        <v>901.61448200000007</v>
      </c>
      <c r="J20" s="33">
        <v>811.45303380000007</v>
      </c>
    </row>
    <row r="21" spans="2:10" x14ac:dyDescent="0.25">
      <c r="B21" s="29" t="s">
        <v>166</v>
      </c>
      <c r="C21" s="9" t="s">
        <v>58</v>
      </c>
      <c r="D21" s="9" t="s">
        <v>271</v>
      </c>
      <c r="E21" s="42">
        <v>0.94069999999999998</v>
      </c>
      <c r="F21" s="33">
        <v>901</v>
      </c>
      <c r="G21" s="33">
        <v>525.49383399999999</v>
      </c>
      <c r="H21" s="31">
        <v>342.38</v>
      </c>
      <c r="I21" s="33">
        <v>867.87383399999999</v>
      </c>
      <c r="J21" s="33">
        <v>781.08645060000003</v>
      </c>
    </row>
    <row r="22" spans="2:10" x14ac:dyDescent="0.25">
      <c r="B22" s="29" t="s">
        <v>291</v>
      </c>
      <c r="C22" s="9" t="s">
        <v>247</v>
      </c>
      <c r="D22" s="9" t="s">
        <v>234</v>
      </c>
      <c r="E22" s="42">
        <v>0.8135</v>
      </c>
      <c r="F22" s="33">
        <v>901</v>
      </c>
      <c r="G22" s="33">
        <v>454.43736999999999</v>
      </c>
      <c r="H22" s="31">
        <v>342.38</v>
      </c>
      <c r="I22" s="33">
        <v>796.81736999999998</v>
      </c>
      <c r="J22" s="33">
        <v>717.13563299999998</v>
      </c>
    </row>
    <row r="23" spans="2:10" x14ac:dyDescent="0.25">
      <c r="B23" s="29" t="s">
        <v>293</v>
      </c>
      <c r="C23" s="9" t="s">
        <v>294</v>
      </c>
      <c r="D23" s="9" t="s">
        <v>295</v>
      </c>
      <c r="E23" s="42">
        <v>0.83289999999999997</v>
      </c>
      <c r="F23" s="33">
        <v>901</v>
      </c>
      <c r="G23" s="33">
        <v>465.27459799999997</v>
      </c>
      <c r="H23" s="31">
        <v>342.38</v>
      </c>
      <c r="I23" s="33">
        <v>807.65459799999996</v>
      </c>
      <c r="J23" s="33">
        <v>726.88913819999993</v>
      </c>
    </row>
    <row r="25" spans="2:10" x14ac:dyDescent="0.25">
      <c r="B25" s="24" t="s">
        <v>297</v>
      </c>
    </row>
  </sheetData>
  <phoneticPr fontId="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0DC65-435F-4E3E-9712-30C16B8AE49F}">
  <sheetPr codeName="Sheet8"/>
  <dimension ref="A1:O21"/>
  <sheetViews>
    <sheetView workbookViewId="0">
      <selection activeCell="J28" sqref="J28"/>
    </sheetView>
  </sheetViews>
  <sheetFormatPr defaultColWidth="9.140625" defaultRowHeight="15" outlineLevelCol="1" x14ac:dyDescent="0.25"/>
  <cols>
    <col min="1" max="1" width="9.140625" style="8"/>
    <col min="2" max="2" width="15.28515625" style="8" bestFit="1" customWidth="1"/>
    <col min="3" max="3" width="15.28515625" style="8" customWidth="1"/>
    <col min="4" max="8" width="10.7109375" style="8" customWidth="1" outlineLevel="1"/>
    <col min="9" max="9" width="14.7109375" style="8" customWidth="1" outlineLevel="1"/>
    <col min="10" max="10" width="15" style="8" customWidth="1" outlineLevel="1"/>
    <col min="11" max="11" width="9.140625" style="8" customWidth="1" outlineLevel="1"/>
    <col min="12" max="12" width="10.85546875" style="8" customWidth="1" outlineLevel="1"/>
    <col min="13" max="13" width="11.42578125" style="8" customWidth="1" outlineLevel="1"/>
    <col min="14" max="14" width="12.5703125" style="8" customWidth="1" outlineLevel="1"/>
    <col min="15" max="15" width="12.42578125" style="8" customWidth="1"/>
    <col min="16" max="16384" width="9.140625" style="8"/>
  </cols>
  <sheetData>
    <row r="1" spans="1:15" x14ac:dyDescent="0.25">
      <c r="A1" s="8" t="s">
        <v>296</v>
      </c>
    </row>
    <row r="2" spans="1:15" s="1" customFormat="1" ht="39" x14ac:dyDescent="0.25">
      <c r="A2" s="19" t="s">
        <v>221</v>
      </c>
      <c r="B2" s="20" t="s">
        <v>222</v>
      </c>
      <c r="C2" s="21" t="s">
        <v>248</v>
      </c>
      <c r="D2" s="21" t="s">
        <v>223</v>
      </c>
      <c r="E2" s="21">
        <v>2022</v>
      </c>
      <c r="F2" s="21" t="s">
        <v>249</v>
      </c>
      <c r="G2" s="21" t="s">
        <v>250</v>
      </c>
      <c r="H2" s="21" t="s">
        <v>251</v>
      </c>
      <c r="I2" s="21" t="s">
        <v>252</v>
      </c>
      <c r="J2" s="21" t="s">
        <v>253</v>
      </c>
      <c r="K2" s="21" t="s">
        <v>254</v>
      </c>
      <c r="L2" s="21" t="s">
        <v>255</v>
      </c>
      <c r="M2" s="21" t="s">
        <v>256</v>
      </c>
      <c r="N2" s="21" t="s">
        <v>257</v>
      </c>
      <c r="O2" s="21" t="s">
        <v>258</v>
      </c>
    </row>
    <row r="3" spans="1:15" x14ac:dyDescent="0.25">
      <c r="A3" s="10" t="s">
        <v>149</v>
      </c>
      <c r="B3" s="11" t="s">
        <v>150</v>
      </c>
      <c r="C3" s="12" t="s">
        <v>259</v>
      </c>
      <c r="D3" s="13" t="s">
        <v>230</v>
      </c>
      <c r="E3" s="14">
        <v>0.77410000000000001</v>
      </c>
      <c r="F3" s="2">
        <v>1</v>
      </c>
      <c r="G3" s="3">
        <v>0.3</v>
      </c>
      <c r="H3" s="4">
        <v>16040</v>
      </c>
      <c r="I3" s="15">
        <v>13242.707408000002</v>
      </c>
      <c r="J3" s="5">
        <v>832.94</v>
      </c>
      <c r="K3" s="6">
        <v>0.77200000000000002</v>
      </c>
      <c r="L3" s="7">
        <v>0.22799999999999998</v>
      </c>
      <c r="M3" s="5">
        <v>497.76927528800007</v>
      </c>
      <c r="N3" s="16">
        <v>189.91031999999998</v>
      </c>
      <c r="O3" s="16">
        <v>687.68</v>
      </c>
    </row>
    <row r="4" spans="1:15" x14ac:dyDescent="0.25">
      <c r="A4" s="10" t="s">
        <v>161</v>
      </c>
      <c r="B4" s="11" t="s">
        <v>48</v>
      </c>
      <c r="C4" s="12" t="s">
        <v>260</v>
      </c>
      <c r="D4" s="13" t="s">
        <v>231</v>
      </c>
      <c r="E4" s="14">
        <v>0.83660000000000001</v>
      </c>
      <c r="F4" s="2">
        <v>1</v>
      </c>
      <c r="G4" s="3">
        <v>0.3</v>
      </c>
      <c r="H4" s="4">
        <v>16040</v>
      </c>
      <c r="I4" s="15">
        <v>14016.637407999999</v>
      </c>
      <c r="J4" s="5">
        <v>832.94</v>
      </c>
      <c r="K4" s="6">
        <v>0.77200000000000002</v>
      </c>
      <c r="L4" s="7">
        <v>0.22799999999999998</v>
      </c>
      <c r="M4" s="5">
        <v>537.95863028800011</v>
      </c>
      <c r="N4" s="16">
        <v>189.91031999999998</v>
      </c>
      <c r="O4" s="16">
        <v>727.87</v>
      </c>
    </row>
    <row r="5" spans="1:15" x14ac:dyDescent="0.25">
      <c r="A5" s="10" t="s">
        <v>162</v>
      </c>
      <c r="B5" s="11" t="s">
        <v>49</v>
      </c>
      <c r="C5" s="12" t="s">
        <v>261</v>
      </c>
      <c r="D5" s="13" t="s">
        <v>232</v>
      </c>
      <c r="E5" s="14">
        <v>0.81410000000000005</v>
      </c>
      <c r="F5" s="2">
        <v>1</v>
      </c>
      <c r="G5" s="3">
        <v>0.3</v>
      </c>
      <c r="H5" s="4">
        <v>16040</v>
      </c>
      <c r="I5" s="15">
        <v>13738.022607999999</v>
      </c>
      <c r="J5" s="5">
        <v>832.94</v>
      </c>
      <c r="K5" s="6">
        <v>0.77200000000000002</v>
      </c>
      <c r="L5" s="7">
        <v>0.22799999999999998</v>
      </c>
      <c r="M5" s="5">
        <v>523.49046248800016</v>
      </c>
      <c r="N5" s="16">
        <v>189.91031999999998</v>
      </c>
      <c r="O5" s="16">
        <v>713.4</v>
      </c>
    </row>
    <row r="6" spans="1:15" x14ac:dyDescent="0.25">
      <c r="A6" s="10" t="s">
        <v>163</v>
      </c>
      <c r="B6" s="11" t="s">
        <v>50</v>
      </c>
      <c r="C6" s="12" t="s">
        <v>262</v>
      </c>
      <c r="D6" s="13" t="s">
        <v>233</v>
      </c>
      <c r="E6" s="14">
        <v>0.86180000000000001</v>
      </c>
      <c r="F6" s="2">
        <v>1</v>
      </c>
      <c r="G6" s="3">
        <v>0.3</v>
      </c>
      <c r="H6" s="4">
        <v>16040</v>
      </c>
      <c r="I6" s="15">
        <v>14328.685984</v>
      </c>
      <c r="J6" s="5">
        <v>832.94</v>
      </c>
      <c r="K6" s="6">
        <v>0.77200000000000002</v>
      </c>
      <c r="L6" s="7">
        <v>0.22799999999999998</v>
      </c>
      <c r="M6" s="5">
        <v>554.16297822400008</v>
      </c>
      <c r="N6" s="16">
        <v>189.91031999999998</v>
      </c>
      <c r="O6" s="16">
        <v>744.07</v>
      </c>
    </row>
    <row r="7" spans="1:15" x14ac:dyDescent="0.25">
      <c r="A7" s="10" t="s">
        <v>164</v>
      </c>
      <c r="B7" s="11" t="s">
        <v>51</v>
      </c>
      <c r="C7" s="12" t="s">
        <v>263</v>
      </c>
      <c r="D7" s="13" t="s">
        <v>234</v>
      </c>
      <c r="E7" s="14">
        <v>0.81879999999999997</v>
      </c>
      <c r="F7" s="2">
        <v>1.17</v>
      </c>
      <c r="G7" s="3">
        <v>0.3</v>
      </c>
      <c r="H7" s="4">
        <v>16040</v>
      </c>
      <c r="I7" s="15">
        <v>13796.222143999999</v>
      </c>
      <c r="J7" s="5">
        <v>832.94</v>
      </c>
      <c r="K7" s="6">
        <v>0.77200000000000002</v>
      </c>
      <c r="L7" s="7">
        <v>0.22799999999999998</v>
      </c>
      <c r="M7" s="5">
        <v>526.51270198400005</v>
      </c>
      <c r="N7" s="16">
        <v>189.91031999999998</v>
      </c>
      <c r="O7" s="16">
        <v>716.42</v>
      </c>
    </row>
    <row r="8" spans="1:15" x14ac:dyDescent="0.25">
      <c r="A8" s="10" t="s">
        <v>153</v>
      </c>
      <c r="B8" s="11" t="s">
        <v>53</v>
      </c>
      <c r="C8" s="12" t="s">
        <v>264</v>
      </c>
      <c r="D8" s="13" t="s">
        <v>235</v>
      </c>
      <c r="E8" s="14">
        <v>0.79169999999999996</v>
      </c>
      <c r="F8" s="2">
        <v>1</v>
      </c>
      <c r="G8" s="3">
        <v>0.3</v>
      </c>
      <c r="H8" s="4">
        <v>16040</v>
      </c>
      <c r="I8" s="15">
        <v>13460.646096</v>
      </c>
      <c r="J8" s="5">
        <v>832.94</v>
      </c>
      <c r="K8" s="6">
        <v>0.77200000000000002</v>
      </c>
      <c r="L8" s="7">
        <v>0.22799999999999998</v>
      </c>
      <c r="M8" s="5">
        <v>509.08659765600004</v>
      </c>
      <c r="N8" s="16">
        <v>189.91031999999998</v>
      </c>
      <c r="O8" s="16">
        <v>699</v>
      </c>
    </row>
    <row r="9" spans="1:15" x14ac:dyDescent="0.25">
      <c r="A9" s="10" t="s">
        <v>168</v>
      </c>
      <c r="B9" s="11" t="s">
        <v>54</v>
      </c>
      <c r="C9" s="12"/>
      <c r="D9" s="17" t="s">
        <v>246</v>
      </c>
      <c r="E9" s="14">
        <v>0.74229999999999996</v>
      </c>
      <c r="F9" s="2">
        <v>1</v>
      </c>
      <c r="G9" s="3">
        <v>0.3</v>
      </c>
      <c r="H9" s="4">
        <v>16040</v>
      </c>
      <c r="I9" s="15">
        <v>12848.931823999999</v>
      </c>
      <c r="J9" s="5">
        <v>832.94</v>
      </c>
      <c r="K9" s="6">
        <v>0.77200000000000002</v>
      </c>
      <c r="L9" s="7">
        <v>0.22799999999999998</v>
      </c>
      <c r="M9" s="5">
        <v>477.32093146400007</v>
      </c>
      <c r="N9" s="16">
        <v>189.91031999999998</v>
      </c>
      <c r="O9" s="16">
        <v>667.23</v>
      </c>
    </row>
    <row r="10" spans="1:15" x14ac:dyDescent="0.25">
      <c r="A10" s="10" t="s">
        <v>154</v>
      </c>
      <c r="B10" s="11" t="s">
        <v>55</v>
      </c>
      <c r="C10" s="12" t="s">
        <v>265</v>
      </c>
      <c r="D10" s="13" t="s">
        <v>236</v>
      </c>
      <c r="E10" s="14">
        <v>0.69499999999999995</v>
      </c>
      <c r="F10" s="2">
        <v>1.17</v>
      </c>
      <c r="G10" s="3">
        <v>0.3</v>
      </c>
      <c r="H10" s="4">
        <v>16040</v>
      </c>
      <c r="I10" s="15">
        <v>12263.221600000001</v>
      </c>
      <c r="J10" s="5">
        <v>832.94</v>
      </c>
      <c r="K10" s="6">
        <v>0.77200000000000002</v>
      </c>
      <c r="L10" s="7">
        <v>0.22799999999999998</v>
      </c>
      <c r="M10" s="5">
        <v>446.90562760000006</v>
      </c>
      <c r="N10" s="16">
        <v>189.91031999999998</v>
      </c>
      <c r="O10" s="16">
        <v>636.82000000000005</v>
      </c>
    </row>
    <row r="11" spans="1:15" x14ac:dyDescent="0.25">
      <c r="A11" s="10" t="s">
        <v>165</v>
      </c>
      <c r="B11" s="11" t="s">
        <v>56</v>
      </c>
      <c r="C11" s="12"/>
      <c r="D11" s="18" t="s">
        <v>245</v>
      </c>
      <c r="E11" s="14">
        <v>0.99250000000000005</v>
      </c>
      <c r="F11" s="2">
        <v>1</v>
      </c>
      <c r="G11" s="3">
        <v>0.3</v>
      </c>
      <c r="H11" s="4">
        <v>16040</v>
      </c>
      <c r="I11" s="15">
        <v>15947.128400000001</v>
      </c>
      <c r="J11" s="5">
        <v>832.94</v>
      </c>
      <c r="K11" s="6">
        <v>0.77200000000000002</v>
      </c>
      <c r="L11" s="7">
        <v>0.22799999999999998</v>
      </c>
      <c r="M11" s="5">
        <v>638.20695740000008</v>
      </c>
      <c r="N11" s="16">
        <v>189.91031999999998</v>
      </c>
      <c r="O11" s="16">
        <v>828.12</v>
      </c>
    </row>
    <row r="12" spans="1:15" x14ac:dyDescent="0.25">
      <c r="A12" s="10" t="s">
        <v>155</v>
      </c>
      <c r="B12" s="11" t="s">
        <v>57</v>
      </c>
      <c r="C12" s="12" t="s">
        <v>266</v>
      </c>
      <c r="D12" s="13" t="s">
        <v>237</v>
      </c>
      <c r="E12" s="14">
        <v>0.77429999999999999</v>
      </c>
      <c r="F12" s="2">
        <v>1</v>
      </c>
      <c r="G12" s="3">
        <v>0.3</v>
      </c>
      <c r="H12" s="4">
        <v>16040</v>
      </c>
      <c r="I12" s="15">
        <v>13245.183983999999</v>
      </c>
      <c r="J12" s="5">
        <v>832.94</v>
      </c>
      <c r="K12" s="6">
        <v>0.77200000000000002</v>
      </c>
      <c r="L12" s="7">
        <v>0.22799999999999998</v>
      </c>
      <c r="M12" s="5">
        <v>497.89788122400006</v>
      </c>
      <c r="N12" s="16">
        <v>189.91031999999998</v>
      </c>
      <c r="O12" s="16">
        <v>687.81</v>
      </c>
    </row>
    <row r="13" spans="1:15" x14ac:dyDescent="0.25">
      <c r="A13" s="10" t="s">
        <v>156</v>
      </c>
      <c r="B13" s="11" t="s">
        <v>157</v>
      </c>
      <c r="C13" s="12" t="s">
        <v>267</v>
      </c>
      <c r="D13" s="13" t="s">
        <v>240</v>
      </c>
      <c r="E13" s="14">
        <v>0.80249999999999999</v>
      </c>
      <c r="F13" s="2">
        <v>1</v>
      </c>
      <c r="G13" s="3">
        <v>0.3</v>
      </c>
      <c r="H13" s="4">
        <v>16040</v>
      </c>
      <c r="I13" s="15">
        <v>13594.3812</v>
      </c>
      <c r="J13" s="5">
        <v>832.94</v>
      </c>
      <c r="K13" s="6">
        <v>0.77200000000000002</v>
      </c>
      <c r="L13" s="7">
        <v>0.22799999999999998</v>
      </c>
      <c r="M13" s="5">
        <v>516.0313182000001</v>
      </c>
      <c r="N13" s="16">
        <v>189.91031999999998</v>
      </c>
      <c r="O13" s="16">
        <v>705.94</v>
      </c>
    </row>
    <row r="14" spans="1:15" x14ac:dyDescent="0.25">
      <c r="A14" s="10" t="s">
        <v>158</v>
      </c>
      <c r="B14" s="11" t="s">
        <v>60</v>
      </c>
      <c r="C14" s="12" t="s">
        <v>268</v>
      </c>
      <c r="D14" s="17" t="s">
        <v>236</v>
      </c>
      <c r="E14" s="14">
        <v>0.69499999999999995</v>
      </c>
      <c r="F14" s="2">
        <v>1.17</v>
      </c>
      <c r="G14" s="3">
        <v>0.3</v>
      </c>
      <c r="H14" s="4">
        <v>16040</v>
      </c>
      <c r="I14" s="15">
        <v>12263.221600000001</v>
      </c>
      <c r="J14" s="5">
        <v>832.94</v>
      </c>
      <c r="K14" s="6">
        <v>0.77200000000000002</v>
      </c>
      <c r="L14" s="7">
        <v>0.22799999999999998</v>
      </c>
      <c r="M14" s="5">
        <v>446.90562760000006</v>
      </c>
      <c r="N14" s="16">
        <v>189.91031999999998</v>
      </c>
      <c r="O14" s="16">
        <v>636.82000000000005</v>
      </c>
    </row>
    <row r="15" spans="1:15" x14ac:dyDescent="0.25">
      <c r="A15" s="10" t="s">
        <v>241</v>
      </c>
      <c r="B15" s="11" t="s">
        <v>242</v>
      </c>
      <c r="C15" s="12" t="s">
        <v>268</v>
      </c>
      <c r="D15" s="13" t="s">
        <v>236</v>
      </c>
      <c r="E15" s="14">
        <v>0.69499999999999995</v>
      </c>
      <c r="F15" s="2">
        <v>1.17</v>
      </c>
      <c r="G15" s="3">
        <v>0.3</v>
      </c>
      <c r="H15" s="4">
        <v>16040</v>
      </c>
      <c r="I15" s="15">
        <v>12263.221600000001</v>
      </c>
      <c r="J15" s="5">
        <v>832.94</v>
      </c>
      <c r="K15" s="6">
        <v>0.77200000000000002</v>
      </c>
      <c r="L15" s="7">
        <v>0.22799999999999998</v>
      </c>
      <c r="M15" s="5">
        <v>446.90562760000006</v>
      </c>
      <c r="N15" s="16">
        <v>189.91031999999998</v>
      </c>
      <c r="O15" s="16">
        <v>636.82000000000005</v>
      </c>
    </row>
    <row r="16" spans="1:15" x14ac:dyDescent="0.25">
      <c r="A16" s="10" t="s">
        <v>159</v>
      </c>
      <c r="B16" s="11" t="s">
        <v>61</v>
      </c>
      <c r="C16" s="12" t="s">
        <v>269</v>
      </c>
      <c r="D16" s="13" t="s">
        <v>243</v>
      </c>
      <c r="E16" s="14">
        <v>0.86609999999999998</v>
      </c>
      <c r="F16" s="2">
        <v>1</v>
      </c>
      <c r="G16" s="3">
        <v>0.3</v>
      </c>
      <c r="H16" s="4">
        <v>16040</v>
      </c>
      <c r="I16" s="15">
        <v>14381.932368000002</v>
      </c>
      <c r="J16" s="5">
        <v>832.94</v>
      </c>
      <c r="K16" s="6">
        <v>0.77200000000000002</v>
      </c>
      <c r="L16" s="7">
        <v>0.22799999999999998</v>
      </c>
      <c r="M16" s="5">
        <v>556.92800584800011</v>
      </c>
      <c r="N16" s="16">
        <v>189.91031999999998</v>
      </c>
      <c r="O16" s="16">
        <v>746.84</v>
      </c>
    </row>
    <row r="17" spans="1:15" x14ac:dyDescent="0.25">
      <c r="A17" s="10" t="s">
        <v>160</v>
      </c>
      <c r="B17" s="11" t="s">
        <v>62</v>
      </c>
      <c r="C17" s="12" t="s">
        <v>270</v>
      </c>
      <c r="D17" s="13" t="s">
        <v>244</v>
      </c>
      <c r="E17" s="14">
        <v>0.83</v>
      </c>
      <c r="F17" s="2">
        <v>1</v>
      </c>
      <c r="G17" s="3">
        <v>0.3</v>
      </c>
      <c r="H17" s="4">
        <v>16040</v>
      </c>
      <c r="I17" s="15">
        <v>13934.910400000001</v>
      </c>
      <c r="J17" s="5">
        <v>832.94</v>
      </c>
      <c r="K17" s="6">
        <v>0.77200000000000002</v>
      </c>
      <c r="L17" s="7">
        <v>0.22799999999999998</v>
      </c>
      <c r="M17" s="5">
        <v>533.71463440000002</v>
      </c>
      <c r="N17" s="16">
        <v>189.91031999999998</v>
      </c>
      <c r="O17" s="16">
        <v>723.62</v>
      </c>
    </row>
    <row r="18" spans="1:15" x14ac:dyDescent="0.25">
      <c r="A18" s="10" t="s">
        <v>166</v>
      </c>
      <c r="B18" s="7" t="s">
        <v>58</v>
      </c>
      <c r="C18" s="12"/>
      <c r="D18" s="13" t="s">
        <v>271</v>
      </c>
      <c r="E18" s="14">
        <v>0.9153</v>
      </c>
      <c r="F18" s="2">
        <v>1</v>
      </c>
      <c r="G18" s="3">
        <v>0.3</v>
      </c>
      <c r="H18" s="4">
        <v>16040</v>
      </c>
      <c r="I18" s="15">
        <v>14991.170064000002</v>
      </c>
      <c r="J18" s="5">
        <v>832.94</v>
      </c>
      <c r="K18" s="6">
        <v>0.77200000000000002</v>
      </c>
      <c r="L18" s="7">
        <v>0.22799999999999998</v>
      </c>
      <c r="M18" s="5">
        <v>588.56506610400004</v>
      </c>
      <c r="N18" s="16">
        <v>189.91031999999998</v>
      </c>
      <c r="O18" s="16">
        <v>778.48</v>
      </c>
    </row>
    <row r="19" spans="1:15" x14ac:dyDescent="0.25">
      <c r="A19" s="10" t="s">
        <v>167</v>
      </c>
      <c r="B19" s="7" t="s">
        <v>52</v>
      </c>
      <c r="C19" s="12" t="s">
        <v>272</v>
      </c>
      <c r="D19" s="17" t="s">
        <v>245</v>
      </c>
      <c r="E19" s="14">
        <v>0.99250000000000005</v>
      </c>
      <c r="F19" s="2">
        <v>1</v>
      </c>
      <c r="G19" s="3">
        <v>0.3</v>
      </c>
      <c r="H19" s="4">
        <v>16040</v>
      </c>
      <c r="I19" s="15">
        <v>15947.128400000001</v>
      </c>
      <c r="J19" s="5">
        <v>832.94</v>
      </c>
      <c r="K19" s="6">
        <v>0.77200000000000002</v>
      </c>
      <c r="L19" s="7">
        <v>0.22799999999999998</v>
      </c>
      <c r="M19" s="5">
        <v>638.20695740000008</v>
      </c>
      <c r="N19" s="16">
        <v>189.91031999999998</v>
      </c>
      <c r="O19" s="16">
        <v>828.12</v>
      </c>
    </row>
    <row r="20" spans="1:15" x14ac:dyDescent="0.25">
      <c r="A20" s="10" t="s">
        <v>291</v>
      </c>
      <c r="B20" s="11" t="s">
        <v>247</v>
      </c>
      <c r="C20" s="12"/>
      <c r="D20" s="18" t="s">
        <v>292</v>
      </c>
      <c r="E20" s="14">
        <v>0.80669999999999997</v>
      </c>
      <c r="F20" s="2">
        <v>1</v>
      </c>
      <c r="G20" s="3">
        <v>0.3</v>
      </c>
      <c r="H20" s="4">
        <v>16040</v>
      </c>
      <c r="I20" s="15">
        <v>13646.389295999998</v>
      </c>
      <c r="J20" s="5">
        <v>832.94</v>
      </c>
      <c r="K20" s="6">
        <v>0.77200000000000002</v>
      </c>
      <c r="L20" s="7">
        <v>0.22799999999999998</v>
      </c>
      <c r="M20" s="5">
        <v>518.73204285600002</v>
      </c>
      <c r="N20" s="16">
        <v>189.91031999999998</v>
      </c>
      <c r="O20" s="16">
        <v>708.64</v>
      </c>
    </row>
    <row r="21" spans="1:15" x14ac:dyDescent="0.25">
      <c r="A21" s="10" t="s">
        <v>293</v>
      </c>
      <c r="B21" s="11" t="s">
        <v>294</v>
      </c>
      <c r="C21" s="12"/>
      <c r="D21" s="18" t="s">
        <v>295</v>
      </c>
      <c r="E21" s="14">
        <v>0.80930000000000002</v>
      </c>
      <c r="F21" s="2">
        <v>1</v>
      </c>
      <c r="G21" s="3">
        <v>0.3</v>
      </c>
      <c r="H21" s="4">
        <v>16040</v>
      </c>
      <c r="I21" s="15">
        <v>13678.584783999999</v>
      </c>
      <c r="J21" s="5">
        <v>832.94</v>
      </c>
      <c r="K21" s="6">
        <v>0.77200000000000002</v>
      </c>
      <c r="L21" s="7">
        <v>0.22799999999999998</v>
      </c>
      <c r="M21" s="5">
        <v>520.40392002400006</v>
      </c>
      <c r="N21" s="16">
        <v>189.91031999999998</v>
      </c>
      <c r="O21" s="16">
        <v>710.31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E90A8-EA83-4636-A790-2083C15F4F89}">
  <sheetPr codeName="Sheet9">
    <tabColor rgb="FF00B050"/>
  </sheetPr>
  <dimension ref="B2:I1018"/>
  <sheetViews>
    <sheetView workbookViewId="0">
      <selection activeCell="K7" sqref="K7"/>
    </sheetView>
  </sheetViews>
  <sheetFormatPr defaultRowHeight="15" x14ac:dyDescent="0.25"/>
  <cols>
    <col min="2" max="2" width="11" customWidth="1"/>
    <col min="3" max="3" width="16.42578125" customWidth="1"/>
    <col min="4" max="4" width="47.85546875" bestFit="1" customWidth="1"/>
    <col min="5" max="5" width="57.5703125" bestFit="1" customWidth="1"/>
    <col min="6" max="6" width="22.140625" bestFit="1" customWidth="1"/>
    <col min="7" max="7" width="33.140625" customWidth="1"/>
    <col min="8" max="8" width="27.42578125" customWidth="1"/>
    <col min="9" max="9" width="15.7109375" style="63" customWidth="1"/>
  </cols>
  <sheetData>
    <row r="2" spans="2:9" x14ac:dyDescent="0.25">
      <c r="B2" s="22" t="s">
        <v>142</v>
      </c>
      <c r="C2" s="22" t="s">
        <v>143</v>
      </c>
      <c r="D2" s="22" t="s">
        <v>144</v>
      </c>
      <c r="E2" s="22" t="s">
        <v>145</v>
      </c>
      <c r="F2" s="22" t="s">
        <v>146</v>
      </c>
      <c r="G2" s="22" t="s">
        <v>147</v>
      </c>
      <c r="H2" s="22" t="s">
        <v>9</v>
      </c>
      <c r="I2" s="66" t="s">
        <v>148</v>
      </c>
    </row>
    <row r="3" spans="2:9" x14ac:dyDescent="0.25">
      <c r="B3" s="116" t="s">
        <v>149</v>
      </c>
      <c r="C3" s="22" t="s">
        <v>150</v>
      </c>
      <c r="D3" s="22" t="s">
        <v>1460</v>
      </c>
      <c r="E3" s="22" t="s">
        <v>1461</v>
      </c>
      <c r="F3" s="22"/>
      <c r="G3" s="22" t="s">
        <v>1462</v>
      </c>
      <c r="H3" s="22" t="s">
        <v>152</v>
      </c>
      <c r="I3" s="66">
        <v>241.01</v>
      </c>
    </row>
    <row r="4" spans="2:9" x14ac:dyDescent="0.25">
      <c r="B4" s="116" t="s">
        <v>154</v>
      </c>
      <c r="C4" s="22" t="s">
        <v>55</v>
      </c>
      <c r="D4" s="22" t="s">
        <v>1460</v>
      </c>
      <c r="E4" s="22" t="s">
        <v>1463</v>
      </c>
      <c r="F4" s="22"/>
      <c r="G4" s="22" t="s">
        <v>1462</v>
      </c>
      <c r="H4" s="22" t="s">
        <v>152</v>
      </c>
      <c r="I4" s="66">
        <v>240.76</v>
      </c>
    </row>
    <row r="5" spans="2:9" x14ac:dyDescent="0.25">
      <c r="B5" s="116" t="s">
        <v>238</v>
      </c>
      <c r="C5" s="22" t="s">
        <v>57</v>
      </c>
      <c r="D5" s="22" t="s">
        <v>1460</v>
      </c>
      <c r="E5" s="22" t="s">
        <v>1464</v>
      </c>
      <c r="F5" s="22"/>
      <c r="G5" s="22" t="s">
        <v>1462</v>
      </c>
      <c r="H5" s="22" t="s">
        <v>152</v>
      </c>
      <c r="I5" s="66">
        <v>240.76</v>
      </c>
    </row>
    <row r="6" spans="2:9" x14ac:dyDescent="0.25">
      <c r="B6" s="116" t="s">
        <v>156</v>
      </c>
      <c r="C6" s="117" t="s">
        <v>157</v>
      </c>
      <c r="D6" s="22" t="s">
        <v>1460</v>
      </c>
      <c r="E6" s="22" t="s">
        <v>1465</v>
      </c>
      <c r="F6" s="22"/>
      <c r="G6" s="22" t="s">
        <v>1462</v>
      </c>
      <c r="H6" s="22" t="s">
        <v>152</v>
      </c>
      <c r="I6" s="66">
        <v>244.19</v>
      </c>
    </row>
    <row r="7" spans="2:9" x14ac:dyDescent="0.25">
      <c r="B7" s="116" t="s">
        <v>158</v>
      </c>
      <c r="C7" s="22" t="s">
        <v>60</v>
      </c>
      <c r="D7" s="22" t="s">
        <v>1460</v>
      </c>
      <c r="E7" s="22" t="s">
        <v>1466</v>
      </c>
      <c r="F7" s="22"/>
      <c r="G7" s="22" t="s">
        <v>1462</v>
      </c>
      <c r="H7" s="22" t="s">
        <v>152</v>
      </c>
      <c r="I7" s="66">
        <v>240.76</v>
      </c>
    </row>
    <row r="8" spans="2:9" x14ac:dyDescent="0.25">
      <c r="B8" s="116" t="s">
        <v>293</v>
      </c>
      <c r="C8" s="22" t="s">
        <v>294</v>
      </c>
      <c r="D8" s="22" t="s">
        <v>1460</v>
      </c>
      <c r="E8" s="22" t="s">
        <v>1467</v>
      </c>
      <c r="F8" s="22"/>
      <c r="G8" s="22" t="s">
        <v>1462</v>
      </c>
      <c r="H8" s="22" t="s">
        <v>152</v>
      </c>
      <c r="I8" s="66">
        <v>250.37</v>
      </c>
    </row>
    <row r="9" spans="2:9" x14ac:dyDescent="0.25">
      <c r="B9" s="116" t="s">
        <v>159</v>
      </c>
      <c r="C9" s="117" t="s">
        <v>61</v>
      </c>
      <c r="D9" s="22" t="s">
        <v>1460</v>
      </c>
      <c r="E9" s="22" t="s">
        <v>1468</v>
      </c>
      <c r="F9" s="22"/>
      <c r="G9" s="22" t="s">
        <v>1462</v>
      </c>
      <c r="H9" s="22" t="s">
        <v>152</v>
      </c>
      <c r="I9" s="66">
        <v>251.96</v>
      </c>
    </row>
    <row r="10" spans="2:9" x14ac:dyDescent="0.25">
      <c r="B10" s="116" t="s">
        <v>160</v>
      </c>
      <c r="C10" s="22" t="s">
        <v>62</v>
      </c>
      <c r="D10" s="22" t="s">
        <v>1460</v>
      </c>
      <c r="E10" s="22" t="s">
        <v>1469</v>
      </c>
      <c r="F10" s="22"/>
      <c r="G10" s="22" t="s">
        <v>1462</v>
      </c>
      <c r="H10" s="22" t="s">
        <v>152</v>
      </c>
      <c r="I10" s="66">
        <v>243.21</v>
      </c>
    </row>
    <row r="11" spans="2:9" x14ac:dyDescent="0.25">
      <c r="B11" s="116" t="s">
        <v>160</v>
      </c>
      <c r="C11" s="22" t="s">
        <v>62</v>
      </c>
      <c r="D11" s="22" t="s">
        <v>1460</v>
      </c>
      <c r="E11" s="22" t="s">
        <v>1469</v>
      </c>
      <c r="F11" s="22"/>
      <c r="G11" s="22" t="s">
        <v>1462</v>
      </c>
      <c r="H11" s="22" t="s">
        <v>152</v>
      </c>
      <c r="I11" s="66">
        <v>243.21</v>
      </c>
    </row>
    <row r="12" spans="2:9" x14ac:dyDescent="0.25">
      <c r="B12" s="116" t="s">
        <v>153</v>
      </c>
      <c r="C12" s="22" t="s">
        <v>53</v>
      </c>
      <c r="D12" s="22" t="s">
        <v>1460</v>
      </c>
      <c r="E12" s="22" t="s">
        <v>1470</v>
      </c>
      <c r="F12" s="22"/>
      <c r="G12" s="22" t="s">
        <v>1471</v>
      </c>
      <c r="H12" s="22" t="s">
        <v>152</v>
      </c>
      <c r="I12" s="66">
        <v>375.65</v>
      </c>
    </row>
    <row r="13" spans="2:9" x14ac:dyDescent="0.25">
      <c r="B13" s="116" t="s">
        <v>149</v>
      </c>
      <c r="C13" s="22" t="s">
        <v>150</v>
      </c>
      <c r="D13" s="22" t="s">
        <v>1460</v>
      </c>
      <c r="E13" s="22" t="s">
        <v>1472</v>
      </c>
      <c r="F13" s="22"/>
      <c r="G13" s="22" t="s">
        <v>1471</v>
      </c>
      <c r="H13" s="22" t="s">
        <v>152</v>
      </c>
      <c r="I13" s="66">
        <v>371.73</v>
      </c>
    </row>
    <row r="14" spans="2:9" x14ac:dyDescent="0.25">
      <c r="B14" s="116" t="s">
        <v>154</v>
      </c>
      <c r="C14" s="22" t="s">
        <v>55</v>
      </c>
      <c r="D14" s="22" t="s">
        <v>1460</v>
      </c>
      <c r="E14" s="22" t="s">
        <v>1473</v>
      </c>
      <c r="F14" s="22"/>
      <c r="G14" s="22" t="s">
        <v>1471</v>
      </c>
      <c r="H14" s="22" t="s">
        <v>152</v>
      </c>
      <c r="I14" s="66">
        <v>371.34</v>
      </c>
    </row>
    <row r="15" spans="2:9" x14ac:dyDescent="0.25">
      <c r="B15" s="116" t="s">
        <v>238</v>
      </c>
      <c r="C15" s="22" t="s">
        <v>57</v>
      </c>
      <c r="D15" s="22" t="s">
        <v>1460</v>
      </c>
      <c r="E15" s="22" t="s">
        <v>1474</v>
      </c>
      <c r="F15" s="22"/>
      <c r="G15" s="22" t="s">
        <v>1471</v>
      </c>
      <c r="H15" s="22" t="s">
        <v>152</v>
      </c>
      <c r="I15" s="66">
        <v>371.34</v>
      </c>
    </row>
    <row r="16" spans="2:9" x14ac:dyDescent="0.25">
      <c r="B16" s="116" t="s">
        <v>156</v>
      </c>
      <c r="C16" s="22" t="s">
        <v>157</v>
      </c>
      <c r="D16" s="22" t="s">
        <v>1460</v>
      </c>
      <c r="E16" s="22" t="s">
        <v>1475</v>
      </c>
      <c r="F16" s="22"/>
      <c r="G16" s="22" t="s">
        <v>1471</v>
      </c>
      <c r="H16" s="22" t="s">
        <v>152</v>
      </c>
      <c r="I16" s="66">
        <v>376.63</v>
      </c>
    </row>
    <row r="17" spans="2:9" x14ac:dyDescent="0.25">
      <c r="B17" s="116" t="s">
        <v>158</v>
      </c>
      <c r="C17" s="22" t="s">
        <v>60</v>
      </c>
      <c r="D17" s="22" t="s">
        <v>1460</v>
      </c>
      <c r="E17" s="22" t="s">
        <v>1476</v>
      </c>
      <c r="F17" s="22"/>
      <c r="G17" s="22" t="s">
        <v>1471</v>
      </c>
      <c r="H17" s="22" t="s">
        <v>152</v>
      </c>
      <c r="I17" s="66">
        <v>371.34</v>
      </c>
    </row>
    <row r="18" spans="2:9" x14ac:dyDescent="0.25">
      <c r="B18" s="116" t="s">
        <v>293</v>
      </c>
      <c r="C18" s="22" t="s">
        <v>294</v>
      </c>
      <c r="D18" s="22" t="s">
        <v>1460</v>
      </c>
      <c r="E18" s="22" t="s">
        <v>1477</v>
      </c>
      <c r="F18" s="22"/>
      <c r="G18" s="22" t="s">
        <v>1471</v>
      </c>
      <c r="H18" s="22" t="s">
        <v>152</v>
      </c>
      <c r="I18" s="66">
        <v>386.17</v>
      </c>
    </row>
    <row r="19" spans="2:9" x14ac:dyDescent="0.25">
      <c r="B19" s="116" t="s">
        <v>159</v>
      </c>
      <c r="C19" s="22" t="s">
        <v>61</v>
      </c>
      <c r="D19" s="22" t="s">
        <v>1460</v>
      </c>
      <c r="E19" s="22" t="s">
        <v>1478</v>
      </c>
      <c r="F19" s="22"/>
      <c r="G19" s="22" t="s">
        <v>1471</v>
      </c>
      <c r="H19" s="22" t="s">
        <v>152</v>
      </c>
      <c r="I19" s="66">
        <v>388.62</v>
      </c>
    </row>
    <row r="20" spans="2:9" x14ac:dyDescent="0.25">
      <c r="B20" s="116" t="s">
        <v>160</v>
      </c>
      <c r="C20" s="22" t="s">
        <v>62</v>
      </c>
      <c r="D20" s="22" t="s">
        <v>1460</v>
      </c>
      <c r="E20" s="22" t="s">
        <v>1479</v>
      </c>
      <c r="F20" s="22"/>
      <c r="G20" s="22" t="s">
        <v>1471</v>
      </c>
      <c r="H20" s="22" t="s">
        <v>152</v>
      </c>
      <c r="I20" s="66">
        <v>375.11</v>
      </c>
    </row>
    <row r="21" spans="2:9" x14ac:dyDescent="0.25">
      <c r="B21" s="116" t="s">
        <v>160</v>
      </c>
      <c r="C21" s="118" t="s">
        <v>62</v>
      </c>
      <c r="D21" s="22" t="s">
        <v>1460</v>
      </c>
      <c r="E21" s="22" t="s">
        <v>1479</v>
      </c>
      <c r="F21" s="22"/>
      <c r="G21" s="22" t="s">
        <v>1471</v>
      </c>
      <c r="H21" s="22" t="s">
        <v>152</v>
      </c>
      <c r="I21" s="66">
        <v>375.11</v>
      </c>
    </row>
    <row r="22" spans="2:9" x14ac:dyDescent="0.25">
      <c r="B22" s="116" t="s">
        <v>153</v>
      </c>
      <c r="C22" s="22" t="s">
        <v>53</v>
      </c>
      <c r="D22" s="22" t="s">
        <v>1460</v>
      </c>
      <c r="E22" s="22" t="s">
        <v>1470</v>
      </c>
      <c r="F22" s="22"/>
      <c r="G22" s="22" t="s">
        <v>1471</v>
      </c>
      <c r="H22" s="22" t="s">
        <v>152</v>
      </c>
      <c r="I22" s="66">
        <v>375.65</v>
      </c>
    </row>
    <row r="23" spans="2:9" x14ac:dyDescent="0.25">
      <c r="B23" s="116" t="s">
        <v>149</v>
      </c>
      <c r="C23" s="22" t="s">
        <v>150</v>
      </c>
      <c r="D23" s="22" t="s">
        <v>408</v>
      </c>
      <c r="E23" s="22" t="s">
        <v>1480</v>
      </c>
      <c r="F23" s="22"/>
      <c r="G23" s="22" t="s">
        <v>170</v>
      </c>
      <c r="H23" s="22" t="s">
        <v>152</v>
      </c>
      <c r="I23" s="66">
        <v>319</v>
      </c>
    </row>
    <row r="24" spans="2:9" x14ac:dyDescent="0.25">
      <c r="B24" s="116" t="s">
        <v>154</v>
      </c>
      <c r="C24" s="22" t="s">
        <v>55</v>
      </c>
      <c r="D24" s="22" t="s">
        <v>408</v>
      </c>
      <c r="E24" s="22" t="s">
        <v>1481</v>
      </c>
      <c r="F24" s="22"/>
      <c r="G24" s="22" t="s">
        <v>170</v>
      </c>
      <c r="H24" s="22" t="s">
        <v>152</v>
      </c>
      <c r="I24" s="66">
        <v>320</v>
      </c>
    </row>
    <row r="25" spans="2:9" x14ac:dyDescent="0.25">
      <c r="B25" s="116" t="s">
        <v>238</v>
      </c>
      <c r="C25" s="117" t="s">
        <v>57</v>
      </c>
      <c r="D25" s="22" t="s">
        <v>408</v>
      </c>
      <c r="E25" s="22" t="s">
        <v>1482</v>
      </c>
      <c r="F25" s="22"/>
      <c r="G25" s="22" t="s">
        <v>170</v>
      </c>
      <c r="H25" s="22" t="s">
        <v>152</v>
      </c>
      <c r="I25" s="66">
        <v>321</v>
      </c>
    </row>
    <row r="26" spans="2:9" x14ac:dyDescent="0.25">
      <c r="B26" s="116" t="s">
        <v>156</v>
      </c>
      <c r="C26" s="22" t="s">
        <v>157</v>
      </c>
      <c r="D26" s="22" t="s">
        <v>408</v>
      </c>
      <c r="E26" s="22" t="s">
        <v>1483</v>
      </c>
      <c r="F26" s="22"/>
      <c r="G26" s="22" t="s">
        <v>170</v>
      </c>
      <c r="H26" s="22" t="s">
        <v>152</v>
      </c>
      <c r="I26" s="66">
        <v>322</v>
      </c>
    </row>
    <row r="27" spans="2:9" x14ac:dyDescent="0.25">
      <c r="B27" s="116" t="s">
        <v>158</v>
      </c>
      <c r="C27" s="22" t="s">
        <v>60</v>
      </c>
      <c r="D27" s="22" t="s">
        <v>408</v>
      </c>
      <c r="E27" s="22" t="s">
        <v>1484</v>
      </c>
      <c r="F27" s="22"/>
      <c r="G27" s="22" t="s">
        <v>170</v>
      </c>
      <c r="H27" s="22" t="s">
        <v>152</v>
      </c>
      <c r="I27" s="66">
        <v>323</v>
      </c>
    </row>
    <row r="28" spans="2:9" x14ac:dyDescent="0.25">
      <c r="B28" s="116" t="s">
        <v>293</v>
      </c>
      <c r="C28" s="117" t="s">
        <v>294</v>
      </c>
      <c r="D28" s="22" t="s">
        <v>408</v>
      </c>
      <c r="E28" s="22" t="s">
        <v>1485</v>
      </c>
      <c r="F28" s="22"/>
      <c r="G28" s="22" t="s">
        <v>170</v>
      </c>
      <c r="H28" s="22" t="s">
        <v>152</v>
      </c>
      <c r="I28" s="66">
        <v>324</v>
      </c>
    </row>
    <row r="29" spans="2:9" x14ac:dyDescent="0.25">
      <c r="B29" s="116" t="s">
        <v>159</v>
      </c>
      <c r="C29" s="22" t="s">
        <v>61</v>
      </c>
      <c r="D29" s="22" t="s">
        <v>408</v>
      </c>
      <c r="E29" s="22" t="s">
        <v>1486</v>
      </c>
      <c r="F29" s="22"/>
      <c r="G29" s="22" t="s">
        <v>170</v>
      </c>
      <c r="H29" s="22" t="s">
        <v>152</v>
      </c>
      <c r="I29" s="66">
        <v>325</v>
      </c>
    </row>
    <row r="30" spans="2:9" x14ac:dyDescent="0.25">
      <c r="B30" s="116" t="s">
        <v>160</v>
      </c>
      <c r="C30" s="22" t="s">
        <v>62</v>
      </c>
      <c r="D30" s="22" t="s">
        <v>408</v>
      </c>
      <c r="E30" s="22" t="s">
        <v>1487</v>
      </c>
      <c r="F30" s="22"/>
      <c r="G30" s="22" t="s">
        <v>170</v>
      </c>
      <c r="H30" s="22" t="s">
        <v>152</v>
      </c>
      <c r="I30" s="66">
        <v>326</v>
      </c>
    </row>
    <row r="31" spans="2:9" x14ac:dyDescent="0.25">
      <c r="B31" s="116" t="s">
        <v>160</v>
      </c>
      <c r="C31" s="22" t="s">
        <v>62</v>
      </c>
      <c r="D31" s="22" t="s">
        <v>408</v>
      </c>
      <c r="E31" s="22" t="s">
        <v>1487</v>
      </c>
      <c r="F31" s="22"/>
      <c r="G31" s="22" t="s">
        <v>170</v>
      </c>
      <c r="H31" s="22" t="s">
        <v>152</v>
      </c>
      <c r="I31" s="66">
        <v>327</v>
      </c>
    </row>
    <row r="32" spans="2:9" x14ac:dyDescent="0.25">
      <c r="B32" s="116" t="s">
        <v>153</v>
      </c>
      <c r="C32" s="22" t="s">
        <v>53</v>
      </c>
      <c r="D32" s="22" t="s">
        <v>408</v>
      </c>
      <c r="E32" s="22" t="s">
        <v>1488</v>
      </c>
      <c r="F32" s="22"/>
      <c r="G32" s="22" t="s">
        <v>170</v>
      </c>
      <c r="H32" s="22" t="s">
        <v>152</v>
      </c>
      <c r="I32" s="66">
        <v>328</v>
      </c>
    </row>
    <row r="33" spans="2:9" x14ac:dyDescent="0.25">
      <c r="B33" s="116" t="s">
        <v>168</v>
      </c>
      <c r="C33" s="22" t="s">
        <v>54</v>
      </c>
      <c r="D33" s="22" t="s">
        <v>408</v>
      </c>
      <c r="E33" s="22" t="s">
        <v>1489</v>
      </c>
      <c r="F33" s="22"/>
      <c r="G33" s="22" t="s">
        <v>170</v>
      </c>
      <c r="H33" s="22" t="s">
        <v>152</v>
      </c>
      <c r="I33" s="66">
        <v>329</v>
      </c>
    </row>
    <row r="34" spans="2:9" x14ac:dyDescent="0.25">
      <c r="B34" s="116" t="s">
        <v>380</v>
      </c>
      <c r="C34" s="22" t="s">
        <v>383</v>
      </c>
      <c r="D34" s="22" t="s">
        <v>408</v>
      </c>
      <c r="E34" s="22" t="s">
        <v>1490</v>
      </c>
      <c r="F34" s="22"/>
      <c r="G34" s="22" t="s">
        <v>170</v>
      </c>
      <c r="H34" s="22" t="s">
        <v>152</v>
      </c>
      <c r="I34" s="66">
        <v>330</v>
      </c>
    </row>
    <row r="35" spans="2:9" x14ac:dyDescent="0.25">
      <c r="B35" s="116" t="s">
        <v>322</v>
      </c>
      <c r="C35" s="22" t="s">
        <v>328</v>
      </c>
      <c r="D35" s="22" t="s">
        <v>408</v>
      </c>
      <c r="E35" s="22" t="s">
        <v>1491</v>
      </c>
      <c r="F35" s="22"/>
      <c r="G35" s="22" t="s">
        <v>170</v>
      </c>
      <c r="H35" s="22" t="s">
        <v>152</v>
      </c>
      <c r="I35" s="66">
        <v>331</v>
      </c>
    </row>
    <row r="36" spans="2:9" x14ac:dyDescent="0.25">
      <c r="B36" s="116" t="s">
        <v>381</v>
      </c>
      <c r="C36" s="22" t="s">
        <v>382</v>
      </c>
      <c r="D36" s="22" t="s">
        <v>408</v>
      </c>
      <c r="E36" s="22" t="s">
        <v>1492</v>
      </c>
      <c r="F36" s="22"/>
      <c r="G36" s="22" t="s">
        <v>170</v>
      </c>
      <c r="H36" s="22" t="s">
        <v>152</v>
      </c>
      <c r="I36" s="66">
        <v>332</v>
      </c>
    </row>
    <row r="37" spans="2:9" x14ac:dyDescent="0.25">
      <c r="B37" s="116" t="s">
        <v>161</v>
      </c>
      <c r="C37" s="22" t="s">
        <v>48</v>
      </c>
      <c r="D37" s="22" t="s">
        <v>408</v>
      </c>
      <c r="E37" s="22" t="s">
        <v>1493</v>
      </c>
      <c r="F37" s="22"/>
      <c r="G37" s="22" t="s">
        <v>170</v>
      </c>
      <c r="H37" s="22" t="s">
        <v>152</v>
      </c>
      <c r="I37" s="66">
        <v>333</v>
      </c>
    </row>
    <row r="38" spans="2:9" x14ac:dyDescent="0.25">
      <c r="B38" s="116" t="s">
        <v>162</v>
      </c>
      <c r="C38" s="22" t="s">
        <v>49</v>
      </c>
      <c r="D38" s="22" t="s">
        <v>408</v>
      </c>
      <c r="E38" s="22" t="s">
        <v>1494</v>
      </c>
      <c r="F38" s="22"/>
      <c r="G38" s="22" t="s">
        <v>170</v>
      </c>
      <c r="H38" s="22" t="s">
        <v>152</v>
      </c>
      <c r="I38" s="66">
        <v>334</v>
      </c>
    </row>
    <row r="39" spans="2:9" x14ac:dyDescent="0.25">
      <c r="B39" s="116" t="s">
        <v>163</v>
      </c>
      <c r="C39" s="22" t="s">
        <v>50</v>
      </c>
      <c r="D39" s="22" t="s">
        <v>408</v>
      </c>
      <c r="E39" s="22" t="s">
        <v>1495</v>
      </c>
      <c r="F39" s="22"/>
      <c r="G39" s="22" t="s">
        <v>170</v>
      </c>
      <c r="H39" s="22" t="s">
        <v>152</v>
      </c>
      <c r="I39" s="66">
        <v>335</v>
      </c>
    </row>
    <row r="40" spans="2:9" x14ac:dyDescent="0.25">
      <c r="B40" s="116" t="s">
        <v>164</v>
      </c>
      <c r="C40" s="118" t="s">
        <v>51</v>
      </c>
      <c r="D40" s="22" t="s">
        <v>408</v>
      </c>
      <c r="E40" s="22" t="s">
        <v>1496</v>
      </c>
      <c r="F40" s="22"/>
      <c r="G40" s="22" t="s">
        <v>170</v>
      </c>
      <c r="H40" s="22" t="s">
        <v>152</v>
      </c>
      <c r="I40" s="66">
        <v>336</v>
      </c>
    </row>
    <row r="41" spans="2:9" x14ac:dyDescent="0.25">
      <c r="B41" s="116" t="s">
        <v>167</v>
      </c>
      <c r="C41" s="22" t="s">
        <v>52</v>
      </c>
      <c r="D41" s="22" t="s">
        <v>408</v>
      </c>
      <c r="E41" s="22" t="s">
        <v>1497</v>
      </c>
      <c r="F41" s="22"/>
      <c r="G41" s="22" t="s">
        <v>170</v>
      </c>
      <c r="H41" s="22" t="s">
        <v>152</v>
      </c>
      <c r="I41" s="66">
        <v>337</v>
      </c>
    </row>
    <row r="42" spans="2:9" x14ac:dyDescent="0.25">
      <c r="B42" s="116" t="s">
        <v>165</v>
      </c>
      <c r="C42" s="22" t="s">
        <v>56</v>
      </c>
      <c r="D42" s="22" t="s">
        <v>408</v>
      </c>
      <c r="E42" s="22" t="s">
        <v>1498</v>
      </c>
      <c r="F42" s="22"/>
      <c r="G42" s="22" t="s">
        <v>170</v>
      </c>
      <c r="H42" s="22" t="s">
        <v>152</v>
      </c>
      <c r="I42" s="66">
        <v>338</v>
      </c>
    </row>
    <row r="43" spans="2:9" x14ac:dyDescent="0.25">
      <c r="B43" s="116" t="s">
        <v>166</v>
      </c>
      <c r="C43" s="22" t="s">
        <v>58</v>
      </c>
      <c r="D43" s="22" t="s">
        <v>408</v>
      </c>
      <c r="E43" s="22" t="s">
        <v>1499</v>
      </c>
      <c r="F43" s="22"/>
      <c r="G43" s="22" t="s">
        <v>170</v>
      </c>
      <c r="H43" s="22" t="s">
        <v>152</v>
      </c>
      <c r="I43" s="66">
        <v>339</v>
      </c>
    </row>
    <row r="44" spans="2:9" x14ac:dyDescent="0.25">
      <c r="B44" s="116" t="s">
        <v>291</v>
      </c>
      <c r="C44" s="22" t="s">
        <v>247</v>
      </c>
      <c r="D44" s="22" t="s">
        <v>408</v>
      </c>
      <c r="E44" s="22" t="s">
        <v>1500</v>
      </c>
      <c r="F44" s="22"/>
      <c r="G44" s="22" t="s">
        <v>170</v>
      </c>
      <c r="H44" s="22" t="s">
        <v>152</v>
      </c>
      <c r="I44" s="66">
        <v>340</v>
      </c>
    </row>
    <row r="45" spans="2:9" x14ac:dyDescent="0.25">
      <c r="B45" s="116" t="s">
        <v>83</v>
      </c>
      <c r="C45" s="22" t="s">
        <v>326</v>
      </c>
      <c r="D45" s="22" t="s">
        <v>408</v>
      </c>
      <c r="E45" s="22" t="s">
        <v>1501</v>
      </c>
      <c r="F45" s="22"/>
      <c r="G45" s="22" t="s">
        <v>170</v>
      </c>
      <c r="H45" s="22" t="s">
        <v>152</v>
      </c>
      <c r="I45" s="66">
        <v>341</v>
      </c>
    </row>
    <row r="46" spans="2:9" x14ac:dyDescent="0.25">
      <c r="B46" s="116" t="s">
        <v>321</v>
      </c>
      <c r="C46" s="118" t="s">
        <v>330</v>
      </c>
      <c r="D46" s="22" t="s">
        <v>408</v>
      </c>
      <c r="E46" s="22" t="s">
        <v>1502</v>
      </c>
      <c r="F46" s="22"/>
      <c r="G46" s="22" t="s">
        <v>170</v>
      </c>
      <c r="H46" s="22" t="s">
        <v>152</v>
      </c>
      <c r="I46" s="66">
        <v>342</v>
      </c>
    </row>
    <row r="47" spans="2:9" x14ac:dyDescent="0.25">
      <c r="B47" s="116" t="s">
        <v>161</v>
      </c>
      <c r="C47" s="22" t="s">
        <v>48</v>
      </c>
      <c r="D47" s="22" t="s">
        <v>1503</v>
      </c>
      <c r="E47" s="22" t="s">
        <v>1504</v>
      </c>
      <c r="F47" s="22"/>
      <c r="G47" s="22" t="s">
        <v>1462</v>
      </c>
      <c r="H47" s="22" t="s">
        <v>152</v>
      </c>
      <c r="I47" s="66">
        <v>249.18</v>
      </c>
    </row>
    <row r="48" spans="2:9" x14ac:dyDescent="0.25">
      <c r="B48" s="116" t="s">
        <v>162</v>
      </c>
      <c r="C48" s="22" t="s">
        <v>49</v>
      </c>
      <c r="D48" s="22" t="s">
        <v>1503</v>
      </c>
      <c r="E48" s="22" t="s">
        <v>1505</v>
      </c>
      <c r="F48" s="22"/>
      <c r="G48" s="22" t="s">
        <v>1462</v>
      </c>
      <c r="H48" s="22" t="s">
        <v>152</v>
      </c>
      <c r="I48" s="66">
        <v>257.8</v>
      </c>
    </row>
    <row r="49" spans="2:9" x14ac:dyDescent="0.25">
      <c r="B49" s="116" t="s">
        <v>163</v>
      </c>
      <c r="C49" s="22" t="s">
        <v>50</v>
      </c>
      <c r="D49" s="22" t="s">
        <v>1503</v>
      </c>
      <c r="E49" s="22" t="s">
        <v>1506</v>
      </c>
      <c r="F49" s="22"/>
      <c r="G49" s="22" t="s">
        <v>1462</v>
      </c>
      <c r="H49" s="22" t="s">
        <v>152</v>
      </c>
      <c r="I49" s="66">
        <v>252.97</v>
      </c>
    </row>
    <row r="50" spans="2:9" x14ac:dyDescent="0.25">
      <c r="B50" s="116" t="s">
        <v>164</v>
      </c>
      <c r="C50" s="118" t="s">
        <v>51</v>
      </c>
      <c r="D50" s="22" t="s">
        <v>1503</v>
      </c>
      <c r="E50" s="22" t="s">
        <v>1507</v>
      </c>
      <c r="F50" s="22"/>
      <c r="G50" s="22" t="s">
        <v>1462</v>
      </c>
      <c r="H50" s="22" t="s">
        <v>152</v>
      </c>
      <c r="I50" s="66">
        <v>250.37</v>
      </c>
    </row>
    <row r="51" spans="2:9" x14ac:dyDescent="0.25">
      <c r="B51" s="116" t="s">
        <v>167</v>
      </c>
      <c r="C51" s="118" t="s">
        <v>52</v>
      </c>
      <c r="D51" s="22" t="s">
        <v>1503</v>
      </c>
      <c r="E51" s="22" t="s">
        <v>1508</v>
      </c>
      <c r="F51" s="22"/>
      <c r="G51" s="22" t="s">
        <v>1462</v>
      </c>
      <c r="H51" s="22" t="s">
        <v>152</v>
      </c>
      <c r="I51" s="66">
        <v>265.32</v>
      </c>
    </row>
    <row r="52" spans="2:9" x14ac:dyDescent="0.25">
      <c r="B52" s="116" t="s">
        <v>165</v>
      </c>
      <c r="C52" s="22" t="s">
        <v>56</v>
      </c>
      <c r="D52" s="22" t="s">
        <v>1503</v>
      </c>
      <c r="E52" s="22" t="s">
        <v>1509</v>
      </c>
      <c r="F52" s="22"/>
      <c r="G52" s="22" t="s">
        <v>1462</v>
      </c>
      <c r="H52" s="22" t="s">
        <v>152</v>
      </c>
      <c r="I52" s="66">
        <v>265.32</v>
      </c>
    </row>
    <row r="53" spans="2:9" x14ac:dyDescent="0.25">
      <c r="B53" s="116" t="s">
        <v>166</v>
      </c>
      <c r="C53" s="118" t="s">
        <v>58</v>
      </c>
      <c r="D53" s="22" t="s">
        <v>1503</v>
      </c>
      <c r="E53" s="22" t="s">
        <v>1510</v>
      </c>
      <c r="F53" s="22"/>
      <c r="G53" s="22" t="s">
        <v>1462</v>
      </c>
      <c r="H53" s="22" t="s">
        <v>152</v>
      </c>
      <c r="I53" s="66">
        <v>259.61</v>
      </c>
    </row>
    <row r="54" spans="2:9" x14ac:dyDescent="0.25">
      <c r="B54" s="116" t="s">
        <v>291</v>
      </c>
      <c r="C54" s="118" t="s">
        <v>247</v>
      </c>
      <c r="D54" s="113" t="s">
        <v>1503</v>
      </c>
      <c r="E54" s="22" t="s">
        <v>1511</v>
      </c>
      <c r="F54" s="22"/>
      <c r="G54" s="22" t="s">
        <v>1462</v>
      </c>
      <c r="H54" s="22" t="s">
        <v>152</v>
      </c>
      <c r="I54" s="66">
        <v>248.72</v>
      </c>
    </row>
    <row r="55" spans="2:9" x14ac:dyDescent="0.25">
      <c r="B55" s="116" t="s">
        <v>83</v>
      </c>
      <c r="C55" s="22" t="s">
        <v>326</v>
      </c>
      <c r="D55" s="22" t="s">
        <v>1503</v>
      </c>
      <c r="E55" s="22" t="s">
        <v>1512</v>
      </c>
      <c r="F55" s="22"/>
      <c r="G55" s="22" t="s">
        <v>1462</v>
      </c>
      <c r="H55" s="22" t="s">
        <v>152</v>
      </c>
      <c r="I55" s="66">
        <v>257.62</v>
      </c>
    </row>
    <row r="56" spans="2:9" x14ac:dyDescent="0.25">
      <c r="B56" s="116" t="s">
        <v>321</v>
      </c>
      <c r="C56" s="22" t="s">
        <v>330</v>
      </c>
      <c r="D56" s="22" t="s">
        <v>1503</v>
      </c>
      <c r="E56" s="22" t="s">
        <v>1513</v>
      </c>
      <c r="F56" s="22"/>
      <c r="G56" s="22" t="s">
        <v>1462</v>
      </c>
      <c r="H56" s="22" t="s">
        <v>152</v>
      </c>
      <c r="I56" s="66">
        <v>248.72</v>
      </c>
    </row>
    <row r="57" spans="2:9" x14ac:dyDescent="0.25">
      <c r="B57" s="116" t="s">
        <v>161</v>
      </c>
      <c r="C57" s="22" t="s">
        <v>48</v>
      </c>
      <c r="D57" s="22" t="s">
        <v>1503</v>
      </c>
      <c r="E57" s="22" t="s">
        <v>1514</v>
      </c>
      <c r="F57" s="22"/>
      <c r="G57" s="22" t="s">
        <v>1471</v>
      </c>
      <c r="H57" s="22" t="s">
        <v>152</v>
      </c>
      <c r="I57" s="66">
        <v>384.33</v>
      </c>
    </row>
    <row r="58" spans="2:9" x14ac:dyDescent="0.25">
      <c r="B58" s="116" t="s">
        <v>162</v>
      </c>
      <c r="C58" s="22" t="s">
        <v>49</v>
      </c>
      <c r="D58" s="22" t="s">
        <v>1503</v>
      </c>
      <c r="E58" s="22" t="s">
        <v>1515</v>
      </c>
      <c r="F58" s="22"/>
      <c r="G58" s="22" t="s">
        <v>1471</v>
      </c>
      <c r="H58" s="22" t="s">
        <v>152</v>
      </c>
      <c r="I58" s="66">
        <v>397.62</v>
      </c>
    </row>
    <row r="59" spans="2:9" x14ac:dyDescent="0.25">
      <c r="B59" s="116" t="s">
        <v>163</v>
      </c>
      <c r="C59" s="22" t="s">
        <v>50</v>
      </c>
      <c r="D59" s="22" t="s">
        <v>1503</v>
      </c>
      <c r="E59" s="22" t="s">
        <v>1516</v>
      </c>
      <c r="F59" s="22"/>
      <c r="G59" s="22" t="s">
        <v>1471</v>
      </c>
      <c r="H59" s="22" t="s">
        <v>152</v>
      </c>
      <c r="I59" s="66">
        <v>390.17</v>
      </c>
    </row>
    <row r="60" spans="2:9" x14ac:dyDescent="0.25">
      <c r="B60" s="116" t="s">
        <v>164</v>
      </c>
      <c r="C60" s="22" t="s">
        <v>51</v>
      </c>
      <c r="D60" s="22" t="s">
        <v>1503</v>
      </c>
      <c r="E60" s="22" t="s">
        <v>1517</v>
      </c>
      <c r="F60" s="22"/>
      <c r="G60" s="22" t="s">
        <v>1471</v>
      </c>
      <c r="H60" s="22" t="s">
        <v>152</v>
      </c>
      <c r="I60" s="66">
        <v>386.17</v>
      </c>
    </row>
    <row r="61" spans="2:9" x14ac:dyDescent="0.25">
      <c r="B61" s="116" t="s">
        <v>167</v>
      </c>
      <c r="C61" s="22" t="s">
        <v>52</v>
      </c>
      <c r="D61" s="22" t="s">
        <v>1503</v>
      </c>
      <c r="E61" s="22" t="s">
        <v>1518</v>
      </c>
      <c r="F61" s="22"/>
      <c r="G61" s="22" t="s">
        <v>1471</v>
      </c>
      <c r="H61" s="22" t="s">
        <v>152</v>
      </c>
      <c r="I61" s="66">
        <v>409.21</v>
      </c>
    </row>
    <row r="62" spans="2:9" x14ac:dyDescent="0.25">
      <c r="B62" s="116" t="s">
        <v>165</v>
      </c>
      <c r="C62" s="22" t="s">
        <v>56</v>
      </c>
      <c r="D62" s="22" t="s">
        <v>1503</v>
      </c>
      <c r="E62" s="22" t="s">
        <v>1519</v>
      </c>
      <c r="F62" s="22"/>
      <c r="G62" s="22" t="s">
        <v>1471</v>
      </c>
      <c r="H62" s="22" t="s">
        <v>152</v>
      </c>
      <c r="I62" s="66">
        <v>409.21</v>
      </c>
    </row>
    <row r="63" spans="2:9" x14ac:dyDescent="0.25">
      <c r="B63" s="116" t="s">
        <v>166</v>
      </c>
      <c r="C63" s="22" t="s">
        <v>58</v>
      </c>
      <c r="D63" s="22" t="s">
        <v>1503</v>
      </c>
      <c r="E63" s="22" t="s">
        <v>1520</v>
      </c>
      <c r="F63" s="22"/>
      <c r="G63" s="22" t="s">
        <v>1471</v>
      </c>
      <c r="H63" s="22" t="s">
        <v>152</v>
      </c>
      <c r="I63" s="66">
        <v>400.41</v>
      </c>
    </row>
    <row r="64" spans="2:9" x14ac:dyDescent="0.25">
      <c r="B64" s="120" t="s">
        <v>291</v>
      </c>
      <c r="C64" s="22" t="s">
        <v>247</v>
      </c>
      <c r="D64" s="22" t="s">
        <v>1503</v>
      </c>
      <c r="E64" s="22" t="s">
        <v>1521</v>
      </c>
      <c r="F64" s="22"/>
      <c r="G64" s="22" t="s">
        <v>1471</v>
      </c>
      <c r="H64" s="22" t="s">
        <v>152</v>
      </c>
      <c r="I64" s="66">
        <v>383.62</v>
      </c>
    </row>
    <row r="65" spans="2:9" x14ac:dyDescent="0.25">
      <c r="B65" s="116" t="s">
        <v>83</v>
      </c>
      <c r="C65" s="117" t="s">
        <v>326</v>
      </c>
      <c r="D65" s="22" t="s">
        <v>1503</v>
      </c>
      <c r="E65" s="22" t="s">
        <v>1522</v>
      </c>
      <c r="F65" s="22"/>
      <c r="G65" s="22" t="s">
        <v>1471</v>
      </c>
      <c r="H65" s="22" t="s">
        <v>152</v>
      </c>
      <c r="I65" s="66">
        <v>397.35</v>
      </c>
    </row>
    <row r="66" spans="2:9" x14ac:dyDescent="0.25">
      <c r="B66" s="116" t="s">
        <v>321</v>
      </c>
      <c r="C66" s="22" t="s">
        <v>330</v>
      </c>
      <c r="D66" s="22" t="s">
        <v>1503</v>
      </c>
      <c r="E66" s="22" t="s">
        <v>1523</v>
      </c>
      <c r="F66" s="22"/>
      <c r="G66" s="22" t="s">
        <v>1471</v>
      </c>
      <c r="H66" s="22" t="s">
        <v>152</v>
      </c>
      <c r="I66" s="66">
        <v>383.62</v>
      </c>
    </row>
    <row r="67" spans="2:9" x14ac:dyDescent="0.25">
      <c r="B67" s="116" t="s">
        <v>149</v>
      </c>
      <c r="C67" s="117" t="s">
        <v>150</v>
      </c>
      <c r="D67" s="22" t="s">
        <v>443</v>
      </c>
      <c r="E67" s="22" t="s">
        <v>1524</v>
      </c>
      <c r="F67" s="22"/>
      <c r="G67" s="22" t="s">
        <v>170</v>
      </c>
      <c r="H67" s="22" t="s">
        <v>152</v>
      </c>
      <c r="I67" s="66">
        <v>260</v>
      </c>
    </row>
    <row r="68" spans="2:9" x14ac:dyDescent="0.25">
      <c r="B68" s="116" t="s">
        <v>154</v>
      </c>
      <c r="C68" s="22" t="s">
        <v>55</v>
      </c>
      <c r="D68" s="22" t="s">
        <v>443</v>
      </c>
      <c r="E68" s="22" t="s">
        <v>1525</v>
      </c>
      <c r="F68" s="22"/>
      <c r="G68" s="22" t="s">
        <v>170</v>
      </c>
      <c r="H68" s="22" t="s">
        <v>152</v>
      </c>
      <c r="I68" s="66">
        <v>260</v>
      </c>
    </row>
    <row r="69" spans="2:9" x14ac:dyDescent="0.25">
      <c r="B69" s="116" t="s">
        <v>238</v>
      </c>
      <c r="C69" s="22" t="s">
        <v>57</v>
      </c>
      <c r="D69" s="22" t="s">
        <v>443</v>
      </c>
      <c r="E69" s="22" t="s">
        <v>1526</v>
      </c>
      <c r="F69" s="22"/>
      <c r="G69" s="22" t="s">
        <v>170</v>
      </c>
      <c r="H69" s="22" t="s">
        <v>152</v>
      </c>
      <c r="I69" s="66">
        <v>260</v>
      </c>
    </row>
    <row r="70" spans="2:9" x14ac:dyDescent="0.25">
      <c r="B70" s="116" t="s">
        <v>156</v>
      </c>
      <c r="C70" s="22" t="s">
        <v>157</v>
      </c>
      <c r="D70" s="22" t="s">
        <v>443</v>
      </c>
      <c r="E70" s="22" t="s">
        <v>1527</v>
      </c>
      <c r="F70" s="22"/>
      <c r="G70" s="22" t="s">
        <v>170</v>
      </c>
      <c r="H70" s="22" t="s">
        <v>152</v>
      </c>
      <c r="I70" s="66">
        <v>260</v>
      </c>
    </row>
    <row r="71" spans="2:9" x14ac:dyDescent="0.25">
      <c r="B71" s="116" t="s">
        <v>158</v>
      </c>
      <c r="C71" s="22" t="s">
        <v>60</v>
      </c>
      <c r="D71" s="22" t="s">
        <v>443</v>
      </c>
      <c r="E71" s="22" t="s">
        <v>1528</v>
      </c>
      <c r="F71" s="22"/>
      <c r="G71" s="22" t="s">
        <v>170</v>
      </c>
      <c r="H71" s="22" t="s">
        <v>152</v>
      </c>
      <c r="I71" s="66">
        <v>260</v>
      </c>
    </row>
    <row r="72" spans="2:9" x14ac:dyDescent="0.25">
      <c r="B72" s="116" t="s">
        <v>293</v>
      </c>
      <c r="C72" s="22" t="s">
        <v>294</v>
      </c>
      <c r="D72" s="22" t="s">
        <v>443</v>
      </c>
      <c r="E72" s="22" t="s">
        <v>1529</v>
      </c>
      <c r="F72" s="22"/>
      <c r="G72" s="22" t="s">
        <v>170</v>
      </c>
      <c r="H72" s="22" t="s">
        <v>152</v>
      </c>
      <c r="I72" s="66">
        <v>260</v>
      </c>
    </row>
    <row r="73" spans="2:9" x14ac:dyDescent="0.25">
      <c r="B73" s="116" t="s">
        <v>159</v>
      </c>
      <c r="C73" s="22" t="s">
        <v>61</v>
      </c>
      <c r="D73" s="22" t="s">
        <v>443</v>
      </c>
      <c r="E73" s="22" t="s">
        <v>1530</v>
      </c>
      <c r="F73" s="22"/>
      <c r="G73" s="22" t="s">
        <v>170</v>
      </c>
      <c r="H73" s="22" t="s">
        <v>152</v>
      </c>
      <c r="I73" s="66">
        <v>260</v>
      </c>
    </row>
    <row r="74" spans="2:9" x14ac:dyDescent="0.25">
      <c r="B74" s="116" t="s">
        <v>160</v>
      </c>
      <c r="C74" s="117" t="s">
        <v>62</v>
      </c>
      <c r="D74" s="22" t="s">
        <v>443</v>
      </c>
      <c r="E74" s="22" t="s">
        <v>1531</v>
      </c>
      <c r="F74" s="22"/>
      <c r="G74" s="22" t="s">
        <v>170</v>
      </c>
      <c r="H74" s="22" t="s">
        <v>152</v>
      </c>
      <c r="I74" s="66">
        <v>260</v>
      </c>
    </row>
    <row r="75" spans="2:9" x14ac:dyDescent="0.25">
      <c r="B75" s="116" t="s">
        <v>160</v>
      </c>
      <c r="C75" s="22" t="s">
        <v>62</v>
      </c>
      <c r="D75" s="22" t="s">
        <v>443</v>
      </c>
      <c r="E75" s="22" t="s">
        <v>1531</v>
      </c>
      <c r="F75" s="22"/>
      <c r="G75" s="22" t="s">
        <v>170</v>
      </c>
      <c r="H75" s="22" t="s">
        <v>152</v>
      </c>
      <c r="I75" s="66">
        <v>260</v>
      </c>
    </row>
    <row r="76" spans="2:9" x14ac:dyDescent="0.25">
      <c r="B76" s="116" t="s">
        <v>153</v>
      </c>
      <c r="C76" s="117" t="s">
        <v>53</v>
      </c>
      <c r="D76" s="22" t="s">
        <v>443</v>
      </c>
      <c r="E76" s="22" t="s">
        <v>1532</v>
      </c>
      <c r="F76" s="22"/>
      <c r="G76" s="22" t="s">
        <v>170</v>
      </c>
      <c r="H76" s="22" t="s">
        <v>152</v>
      </c>
      <c r="I76" s="66">
        <v>260</v>
      </c>
    </row>
    <row r="77" spans="2:9" x14ac:dyDescent="0.25">
      <c r="B77" s="116" t="s">
        <v>168</v>
      </c>
      <c r="C77" s="22" t="s">
        <v>54</v>
      </c>
      <c r="D77" s="22" t="s">
        <v>443</v>
      </c>
      <c r="E77" s="22" t="s">
        <v>1533</v>
      </c>
      <c r="F77" s="22"/>
      <c r="G77" s="22" t="s">
        <v>170</v>
      </c>
      <c r="H77" s="22" t="s">
        <v>152</v>
      </c>
      <c r="I77" s="66">
        <v>260</v>
      </c>
    </row>
    <row r="78" spans="2:9" x14ac:dyDescent="0.25">
      <c r="B78" s="116" t="s">
        <v>380</v>
      </c>
      <c r="C78" s="22" t="s">
        <v>383</v>
      </c>
      <c r="D78" s="22" t="s">
        <v>443</v>
      </c>
      <c r="E78" s="22" t="s">
        <v>1534</v>
      </c>
      <c r="F78" s="22"/>
      <c r="G78" s="22" t="s">
        <v>170</v>
      </c>
      <c r="H78" s="22" t="s">
        <v>152</v>
      </c>
      <c r="I78" s="66">
        <v>260</v>
      </c>
    </row>
    <row r="79" spans="2:9" x14ac:dyDescent="0.25">
      <c r="B79" s="116" t="s">
        <v>322</v>
      </c>
      <c r="C79" s="22" t="s">
        <v>328</v>
      </c>
      <c r="D79" s="22" t="s">
        <v>443</v>
      </c>
      <c r="E79" s="22" t="s">
        <v>1535</v>
      </c>
      <c r="F79" s="22"/>
      <c r="G79" s="22" t="s">
        <v>170</v>
      </c>
      <c r="H79" s="22" t="s">
        <v>152</v>
      </c>
      <c r="I79" s="66">
        <v>260</v>
      </c>
    </row>
    <row r="80" spans="2:9" x14ac:dyDescent="0.25">
      <c r="B80" s="116" t="s">
        <v>381</v>
      </c>
      <c r="C80" s="22" t="s">
        <v>382</v>
      </c>
      <c r="D80" s="22" t="s">
        <v>443</v>
      </c>
      <c r="E80" s="22" t="s">
        <v>1536</v>
      </c>
      <c r="F80" s="22"/>
      <c r="G80" s="22" t="s">
        <v>170</v>
      </c>
      <c r="H80" s="22" t="s">
        <v>152</v>
      </c>
      <c r="I80" s="66">
        <v>260</v>
      </c>
    </row>
    <row r="81" spans="2:9" x14ac:dyDescent="0.25">
      <c r="B81" s="116" t="s">
        <v>161</v>
      </c>
      <c r="C81" s="22" t="s">
        <v>48</v>
      </c>
      <c r="D81" s="22" t="s">
        <v>543</v>
      </c>
      <c r="E81" s="22" t="s">
        <v>1537</v>
      </c>
      <c r="F81" s="22"/>
      <c r="G81" s="22" t="s">
        <v>170</v>
      </c>
      <c r="H81" s="22" t="s">
        <v>152</v>
      </c>
      <c r="I81" s="66">
        <v>290</v>
      </c>
    </row>
    <row r="82" spans="2:9" x14ac:dyDescent="0.25">
      <c r="B82" s="116" t="s">
        <v>162</v>
      </c>
      <c r="C82" s="22" t="s">
        <v>49</v>
      </c>
      <c r="D82" s="22" t="s">
        <v>543</v>
      </c>
      <c r="E82" s="22" t="s">
        <v>1538</v>
      </c>
      <c r="F82" s="22"/>
      <c r="G82" s="22" t="s">
        <v>170</v>
      </c>
      <c r="H82" s="22" t="s">
        <v>152</v>
      </c>
      <c r="I82" s="66">
        <v>290</v>
      </c>
    </row>
    <row r="83" spans="2:9" x14ac:dyDescent="0.25">
      <c r="B83" s="116" t="s">
        <v>163</v>
      </c>
      <c r="C83" s="22" t="s">
        <v>50</v>
      </c>
      <c r="D83" s="22" t="s">
        <v>543</v>
      </c>
      <c r="E83" s="22" t="s">
        <v>1539</v>
      </c>
      <c r="F83" s="22"/>
      <c r="G83" s="22" t="s">
        <v>170</v>
      </c>
      <c r="H83" s="22" t="s">
        <v>152</v>
      </c>
      <c r="I83" s="66">
        <v>290</v>
      </c>
    </row>
    <row r="84" spans="2:9" x14ac:dyDescent="0.25">
      <c r="B84" s="116" t="s">
        <v>164</v>
      </c>
      <c r="C84" s="22" t="s">
        <v>51</v>
      </c>
      <c r="D84" s="22" t="s">
        <v>543</v>
      </c>
      <c r="E84" s="22" t="s">
        <v>1540</v>
      </c>
      <c r="F84" s="22"/>
      <c r="G84" s="22" t="s">
        <v>170</v>
      </c>
      <c r="H84" s="22" t="s">
        <v>152</v>
      </c>
      <c r="I84" s="66">
        <v>290</v>
      </c>
    </row>
    <row r="85" spans="2:9" x14ac:dyDescent="0.25">
      <c r="B85" s="116" t="s">
        <v>167</v>
      </c>
      <c r="C85" s="22" t="s">
        <v>52</v>
      </c>
      <c r="D85" s="22" t="s">
        <v>543</v>
      </c>
      <c r="E85" s="22" t="s">
        <v>1541</v>
      </c>
      <c r="F85" s="22"/>
      <c r="G85" s="22" t="s">
        <v>170</v>
      </c>
      <c r="H85" s="22" t="s">
        <v>152</v>
      </c>
      <c r="I85" s="66">
        <v>290</v>
      </c>
    </row>
    <row r="86" spans="2:9" x14ac:dyDescent="0.25">
      <c r="B86" s="116" t="s">
        <v>165</v>
      </c>
      <c r="C86" s="22" t="s">
        <v>56</v>
      </c>
      <c r="D86" s="22" t="s">
        <v>543</v>
      </c>
      <c r="E86" s="22" t="s">
        <v>1542</v>
      </c>
      <c r="F86" s="22"/>
      <c r="G86" s="22" t="s">
        <v>170</v>
      </c>
      <c r="H86" s="22" t="s">
        <v>152</v>
      </c>
      <c r="I86" s="66">
        <v>290</v>
      </c>
    </row>
    <row r="87" spans="2:9" x14ac:dyDescent="0.25">
      <c r="B87" s="116" t="s">
        <v>166</v>
      </c>
      <c r="C87" s="22" t="s">
        <v>58</v>
      </c>
      <c r="D87" s="22" t="s">
        <v>543</v>
      </c>
      <c r="E87" s="22" t="s">
        <v>1543</v>
      </c>
      <c r="F87" s="22"/>
      <c r="G87" s="22" t="s">
        <v>170</v>
      </c>
      <c r="H87" s="22" t="s">
        <v>152</v>
      </c>
      <c r="I87" s="66">
        <v>290</v>
      </c>
    </row>
    <row r="88" spans="2:9" x14ac:dyDescent="0.25">
      <c r="B88" s="116" t="s">
        <v>291</v>
      </c>
      <c r="C88" s="22" t="s">
        <v>247</v>
      </c>
      <c r="D88" s="22" t="s">
        <v>543</v>
      </c>
      <c r="E88" s="22" t="s">
        <v>1544</v>
      </c>
      <c r="F88" s="22"/>
      <c r="G88" s="22" t="s">
        <v>170</v>
      </c>
      <c r="H88" s="22" t="s">
        <v>152</v>
      </c>
      <c r="I88" s="66">
        <v>290</v>
      </c>
    </row>
    <row r="89" spans="2:9" x14ac:dyDescent="0.25">
      <c r="B89" s="116" t="s">
        <v>83</v>
      </c>
      <c r="C89" s="22" t="s">
        <v>326</v>
      </c>
      <c r="D89" s="22" t="s">
        <v>543</v>
      </c>
      <c r="E89" s="22" t="s">
        <v>1545</v>
      </c>
      <c r="F89" s="22"/>
      <c r="G89" s="22" t="s">
        <v>170</v>
      </c>
      <c r="H89" s="22" t="s">
        <v>152</v>
      </c>
      <c r="I89" s="66">
        <v>290</v>
      </c>
    </row>
    <row r="90" spans="2:9" x14ac:dyDescent="0.25">
      <c r="B90" s="116" t="s">
        <v>321</v>
      </c>
      <c r="C90" s="118" t="s">
        <v>330</v>
      </c>
      <c r="D90" s="22" t="s">
        <v>543</v>
      </c>
      <c r="E90" s="22" t="s">
        <v>1546</v>
      </c>
      <c r="F90" s="22"/>
      <c r="G90" s="22" t="s">
        <v>170</v>
      </c>
      <c r="H90" s="22" t="s">
        <v>152</v>
      </c>
      <c r="I90" s="66">
        <v>290</v>
      </c>
    </row>
    <row r="91" spans="2:9" x14ac:dyDescent="0.25">
      <c r="B91" s="116" t="s">
        <v>149</v>
      </c>
      <c r="C91" s="22" t="s">
        <v>150</v>
      </c>
      <c r="D91" s="22" t="s">
        <v>481</v>
      </c>
      <c r="E91" s="22" t="s">
        <v>1547</v>
      </c>
      <c r="F91" s="22"/>
      <c r="G91" s="22" t="s">
        <v>170</v>
      </c>
      <c r="H91" s="22" t="s">
        <v>152</v>
      </c>
      <c r="I91" s="66">
        <v>170</v>
      </c>
    </row>
    <row r="92" spans="2:9" x14ac:dyDescent="0.25">
      <c r="B92" s="116" t="s">
        <v>154</v>
      </c>
      <c r="C92" s="22" t="s">
        <v>55</v>
      </c>
      <c r="D92" s="22" t="s">
        <v>481</v>
      </c>
      <c r="E92" s="22" t="s">
        <v>1548</v>
      </c>
      <c r="F92" s="22"/>
      <c r="G92" s="22" t="s">
        <v>170</v>
      </c>
      <c r="H92" s="22" t="s">
        <v>152</v>
      </c>
      <c r="I92" s="66">
        <v>170</v>
      </c>
    </row>
    <row r="93" spans="2:9" x14ac:dyDescent="0.25">
      <c r="B93" s="116" t="s">
        <v>238</v>
      </c>
      <c r="C93" s="22" t="s">
        <v>57</v>
      </c>
      <c r="D93" s="22" t="s">
        <v>481</v>
      </c>
      <c r="E93" s="22" t="s">
        <v>1549</v>
      </c>
      <c r="F93" s="22"/>
      <c r="G93" s="22" t="s">
        <v>170</v>
      </c>
      <c r="H93" s="22" t="s">
        <v>152</v>
      </c>
      <c r="I93" s="66">
        <v>170</v>
      </c>
    </row>
    <row r="94" spans="2:9" x14ac:dyDescent="0.25">
      <c r="B94" s="116" t="s">
        <v>156</v>
      </c>
      <c r="C94" s="22" t="s">
        <v>157</v>
      </c>
      <c r="D94" s="22" t="s">
        <v>481</v>
      </c>
      <c r="E94" s="22" t="s">
        <v>1550</v>
      </c>
      <c r="F94" s="22"/>
      <c r="G94" s="22" t="s">
        <v>170</v>
      </c>
      <c r="H94" s="22" t="s">
        <v>152</v>
      </c>
      <c r="I94" s="66">
        <v>170</v>
      </c>
    </row>
    <row r="95" spans="2:9" x14ac:dyDescent="0.25">
      <c r="B95" s="116" t="s">
        <v>158</v>
      </c>
      <c r="C95" s="22" t="s">
        <v>60</v>
      </c>
      <c r="D95" s="22" t="s">
        <v>481</v>
      </c>
      <c r="E95" s="22" t="s">
        <v>1551</v>
      </c>
      <c r="F95" s="22"/>
      <c r="G95" s="22" t="s">
        <v>170</v>
      </c>
      <c r="H95" s="22" t="s">
        <v>152</v>
      </c>
      <c r="I95" s="66">
        <v>170</v>
      </c>
    </row>
    <row r="96" spans="2:9" x14ac:dyDescent="0.25">
      <c r="B96" s="116" t="s">
        <v>293</v>
      </c>
      <c r="C96" s="22" t="s">
        <v>294</v>
      </c>
      <c r="D96" s="22" t="s">
        <v>481</v>
      </c>
      <c r="E96" s="22" t="s">
        <v>1552</v>
      </c>
      <c r="F96" s="22"/>
      <c r="G96" s="22" t="s">
        <v>170</v>
      </c>
      <c r="H96" s="22" t="s">
        <v>152</v>
      </c>
      <c r="I96" s="66">
        <v>170</v>
      </c>
    </row>
    <row r="97" spans="2:9" x14ac:dyDescent="0.25">
      <c r="B97" s="116" t="s">
        <v>159</v>
      </c>
      <c r="C97" s="22" t="s">
        <v>61</v>
      </c>
      <c r="D97" s="22" t="s">
        <v>481</v>
      </c>
      <c r="E97" s="22" t="s">
        <v>1553</v>
      </c>
      <c r="F97" s="22"/>
      <c r="G97" s="22" t="s">
        <v>170</v>
      </c>
      <c r="H97" s="22" t="s">
        <v>152</v>
      </c>
      <c r="I97" s="66">
        <v>170</v>
      </c>
    </row>
    <row r="98" spans="2:9" x14ac:dyDescent="0.25">
      <c r="B98" s="116" t="s">
        <v>160</v>
      </c>
      <c r="C98" s="22" t="s">
        <v>62</v>
      </c>
      <c r="D98" s="22" t="s">
        <v>481</v>
      </c>
      <c r="E98" s="22" t="s">
        <v>1554</v>
      </c>
      <c r="F98" s="22"/>
      <c r="G98" s="22" t="s">
        <v>170</v>
      </c>
      <c r="H98" s="22" t="s">
        <v>152</v>
      </c>
      <c r="I98" s="66">
        <v>170</v>
      </c>
    </row>
    <row r="99" spans="2:9" x14ac:dyDescent="0.25">
      <c r="B99" s="116" t="s">
        <v>160</v>
      </c>
      <c r="C99" s="118" t="s">
        <v>62</v>
      </c>
      <c r="D99" s="22" t="s">
        <v>481</v>
      </c>
      <c r="E99" s="22" t="s">
        <v>1554</v>
      </c>
      <c r="F99" s="22"/>
      <c r="G99" s="22" t="s">
        <v>170</v>
      </c>
      <c r="H99" s="22" t="s">
        <v>152</v>
      </c>
      <c r="I99" s="66">
        <v>170</v>
      </c>
    </row>
    <row r="100" spans="2:9" x14ac:dyDescent="0.25">
      <c r="B100" s="116" t="s">
        <v>153</v>
      </c>
      <c r="C100" s="22" t="s">
        <v>53</v>
      </c>
      <c r="D100" s="22" t="s">
        <v>481</v>
      </c>
      <c r="E100" s="22" t="s">
        <v>1555</v>
      </c>
      <c r="F100" s="22"/>
      <c r="G100" s="22" t="s">
        <v>170</v>
      </c>
      <c r="H100" s="22" t="s">
        <v>152</v>
      </c>
      <c r="I100" s="66">
        <v>170</v>
      </c>
    </row>
    <row r="101" spans="2:9" x14ac:dyDescent="0.25">
      <c r="B101" s="116" t="s">
        <v>321</v>
      </c>
      <c r="C101" s="22" t="s">
        <v>330</v>
      </c>
      <c r="D101" s="22" t="s">
        <v>481</v>
      </c>
      <c r="E101" s="22" t="s">
        <v>1556</v>
      </c>
      <c r="F101" s="22"/>
      <c r="G101" s="22" t="s">
        <v>170</v>
      </c>
      <c r="H101" s="22" t="s">
        <v>152</v>
      </c>
      <c r="I101" s="66">
        <v>170</v>
      </c>
    </row>
    <row r="102" spans="2:9" x14ac:dyDescent="0.25">
      <c r="B102" s="116" t="s">
        <v>161</v>
      </c>
      <c r="C102" s="117" t="s">
        <v>48</v>
      </c>
      <c r="D102" s="22" t="s">
        <v>432</v>
      </c>
      <c r="E102" s="22" t="s">
        <v>1557</v>
      </c>
      <c r="F102" s="22"/>
      <c r="G102" s="22" t="s">
        <v>170</v>
      </c>
      <c r="H102" s="22" t="s">
        <v>152</v>
      </c>
      <c r="I102" s="66">
        <v>240</v>
      </c>
    </row>
    <row r="103" spans="2:9" x14ac:dyDescent="0.25">
      <c r="B103" s="116" t="s">
        <v>162</v>
      </c>
      <c r="C103" s="117" t="s">
        <v>49</v>
      </c>
      <c r="D103" s="22" t="s">
        <v>432</v>
      </c>
      <c r="E103" s="22" t="s">
        <v>1558</v>
      </c>
      <c r="F103" s="22"/>
      <c r="G103" s="22" t="s">
        <v>170</v>
      </c>
      <c r="H103" s="22" t="s">
        <v>152</v>
      </c>
      <c r="I103" s="66">
        <v>240</v>
      </c>
    </row>
    <row r="104" spans="2:9" x14ac:dyDescent="0.25">
      <c r="B104" s="116" t="s">
        <v>163</v>
      </c>
      <c r="C104" s="22" t="s">
        <v>50</v>
      </c>
      <c r="D104" s="22" t="s">
        <v>432</v>
      </c>
      <c r="E104" s="22" t="s">
        <v>1559</v>
      </c>
      <c r="F104" s="22"/>
      <c r="G104" s="22" t="s">
        <v>170</v>
      </c>
      <c r="H104" s="22" t="s">
        <v>152</v>
      </c>
      <c r="I104" s="66">
        <v>240</v>
      </c>
    </row>
    <row r="105" spans="2:9" x14ac:dyDescent="0.25">
      <c r="B105" s="116" t="s">
        <v>164</v>
      </c>
      <c r="C105" s="22" t="s">
        <v>51</v>
      </c>
      <c r="D105" s="22" t="s">
        <v>432</v>
      </c>
      <c r="E105" s="22" t="s">
        <v>1560</v>
      </c>
      <c r="F105" s="22"/>
      <c r="G105" s="22" t="s">
        <v>170</v>
      </c>
      <c r="H105" s="22" t="s">
        <v>152</v>
      </c>
      <c r="I105" s="66">
        <v>240</v>
      </c>
    </row>
    <row r="106" spans="2:9" x14ac:dyDescent="0.25">
      <c r="B106" s="116" t="s">
        <v>167</v>
      </c>
      <c r="C106" s="22" t="s">
        <v>52</v>
      </c>
      <c r="D106" s="22" t="s">
        <v>432</v>
      </c>
      <c r="E106" s="22" t="s">
        <v>1561</v>
      </c>
      <c r="F106" s="22"/>
      <c r="G106" s="22" t="s">
        <v>170</v>
      </c>
      <c r="H106" s="22" t="s">
        <v>152</v>
      </c>
      <c r="I106" s="66">
        <v>240</v>
      </c>
    </row>
    <row r="107" spans="2:9" x14ac:dyDescent="0.25">
      <c r="B107" s="116" t="s">
        <v>165</v>
      </c>
      <c r="C107" s="22" t="s">
        <v>56</v>
      </c>
      <c r="D107" s="22" t="s">
        <v>432</v>
      </c>
      <c r="E107" s="22" t="s">
        <v>1562</v>
      </c>
      <c r="F107" s="22"/>
      <c r="G107" s="22" t="s">
        <v>170</v>
      </c>
      <c r="H107" s="22" t="s">
        <v>152</v>
      </c>
      <c r="I107" s="66">
        <v>240</v>
      </c>
    </row>
    <row r="108" spans="2:9" x14ac:dyDescent="0.25">
      <c r="B108" s="116" t="s">
        <v>166</v>
      </c>
      <c r="C108" s="22" t="s">
        <v>58</v>
      </c>
      <c r="D108" s="22" t="s">
        <v>432</v>
      </c>
      <c r="E108" s="22" t="s">
        <v>1563</v>
      </c>
      <c r="F108" s="22"/>
      <c r="G108" s="22" t="s">
        <v>170</v>
      </c>
      <c r="H108" s="22" t="s">
        <v>152</v>
      </c>
      <c r="I108" s="66">
        <v>240</v>
      </c>
    </row>
    <row r="109" spans="2:9" x14ac:dyDescent="0.25">
      <c r="B109" s="116" t="s">
        <v>291</v>
      </c>
      <c r="C109" s="22" t="s">
        <v>247</v>
      </c>
      <c r="D109" s="22" t="s">
        <v>432</v>
      </c>
      <c r="E109" s="22" t="s">
        <v>1564</v>
      </c>
      <c r="F109" s="22"/>
      <c r="G109" s="22" t="s">
        <v>170</v>
      </c>
      <c r="H109" s="22" t="s">
        <v>152</v>
      </c>
      <c r="I109" s="66">
        <v>240</v>
      </c>
    </row>
    <row r="110" spans="2:9" x14ac:dyDescent="0.25">
      <c r="B110" s="116" t="s">
        <v>83</v>
      </c>
      <c r="C110" s="118" t="s">
        <v>326</v>
      </c>
      <c r="D110" s="114" t="s">
        <v>432</v>
      </c>
      <c r="E110" s="22" t="s">
        <v>1565</v>
      </c>
      <c r="F110" s="22"/>
      <c r="G110" s="22" t="s">
        <v>170</v>
      </c>
      <c r="H110" s="22" t="s">
        <v>152</v>
      </c>
      <c r="I110" s="66">
        <v>240</v>
      </c>
    </row>
    <row r="111" spans="2:9" x14ac:dyDescent="0.25">
      <c r="B111" s="116" t="s">
        <v>321</v>
      </c>
      <c r="C111" s="117" t="s">
        <v>330</v>
      </c>
      <c r="D111" s="114" t="s">
        <v>432</v>
      </c>
      <c r="E111" s="22" t="s">
        <v>1566</v>
      </c>
      <c r="F111" s="22"/>
      <c r="G111" s="22" t="s">
        <v>170</v>
      </c>
      <c r="H111" s="22" t="s">
        <v>152</v>
      </c>
      <c r="I111" s="66">
        <v>240</v>
      </c>
    </row>
    <row r="112" spans="2:9" x14ac:dyDescent="0.25">
      <c r="B112" s="116" t="s">
        <v>149</v>
      </c>
      <c r="C112" s="117" t="s">
        <v>150</v>
      </c>
      <c r="D112" s="114" t="s">
        <v>1567</v>
      </c>
      <c r="E112" s="22" t="s">
        <v>1568</v>
      </c>
      <c r="F112" s="22"/>
      <c r="G112" s="22" t="s">
        <v>170</v>
      </c>
      <c r="H112" s="22" t="s">
        <v>152</v>
      </c>
      <c r="I112" s="66">
        <v>185</v>
      </c>
    </row>
    <row r="113" spans="2:9" x14ac:dyDescent="0.25">
      <c r="B113" s="116" t="s">
        <v>154</v>
      </c>
      <c r="C113" s="117" t="s">
        <v>55</v>
      </c>
      <c r="D113" s="114" t="s">
        <v>1567</v>
      </c>
      <c r="E113" s="22" t="s">
        <v>1569</v>
      </c>
      <c r="F113" s="22"/>
      <c r="G113" s="22" t="s">
        <v>170</v>
      </c>
      <c r="H113" s="22" t="s">
        <v>152</v>
      </c>
      <c r="I113" s="66">
        <v>185</v>
      </c>
    </row>
    <row r="114" spans="2:9" x14ac:dyDescent="0.25">
      <c r="B114" s="116" t="s">
        <v>238</v>
      </c>
      <c r="C114" s="117" t="s">
        <v>57</v>
      </c>
      <c r="D114" s="114" t="s">
        <v>1567</v>
      </c>
      <c r="E114" s="22" t="s">
        <v>1570</v>
      </c>
      <c r="F114" s="22"/>
      <c r="G114" s="22" t="s">
        <v>170</v>
      </c>
      <c r="H114" s="22" t="s">
        <v>152</v>
      </c>
      <c r="I114" s="66">
        <v>185</v>
      </c>
    </row>
    <row r="115" spans="2:9" x14ac:dyDescent="0.25">
      <c r="B115" s="116" t="s">
        <v>156</v>
      </c>
      <c r="C115" s="117" t="s">
        <v>157</v>
      </c>
      <c r="D115" s="114" t="s">
        <v>1567</v>
      </c>
      <c r="E115" s="22" t="s">
        <v>1571</v>
      </c>
      <c r="F115" s="22"/>
      <c r="G115" s="22" t="s">
        <v>170</v>
      </c>
      <c r="H115" s="22" t="s">
        <v>152</v>
      </c>
      <c r="I115" s="66">
        <v>185</v>
      </c>
    </row>
    <row r="116" spans="2:9" x14ac:dyDescent="0.25">
      <c r="B116" s="116" t="s">
        <v>158</v>
      </c>
      <c r="C116" s="117" t="s">
        <v>60</v>
      </c>
      <c r="D116" s="114" t="s">
        <v>1567</v>
      </c>
      <c r="E116" s="22" t="s">
        <v>1572</v>
      </c>
      <c r="F116" s="22"/>
      <c r="G116" s="22" t="s">
        <v>170</v>
      </c>
      <c r="H116" s="22" t="s">
        <v>152</v>
      </c>
      <c r="I116" s="66">
        <v>185</v>
      </c>
    </row>
    <row r="117" spans="2:9" x14ac:dyDescent="0.25">
      <c r="B117" s="116" t="s">
        <v>293</v>
      </c>
      <c r="C117" s="117" t="s">
        <v>294</v>
      </c>
      <c r="D117" s="114" t="s">
        <v>1567</v>
      </c>
      <c r="E117" s="22" t="s">
        <v>1573</v>
      </c>
      <c r="F117" s="22"/>
      <c r="G117" s="22" t="s">
        <v>170</v>
      </c>
      <c r="H117" s="22" t="s">
        <v>152</v>
      </c>
      <c r="I117" s="66">
        <v>185</v>
      </c>
    </row>
    <row r="118" spans="2:9" x14ac:dyDescent="0.25">
      <c r="B118" s="116" t="s">
        <v>159</v>
      </c>
      <c r="C118" s="117" t="s">
        <v>61</v>
      </c>
      <c r="D118" s="114" t="s">
        <v>1567</v>
      </c>
      <c r="E118" s="22" t="s">
        <v>1574</v>
      </c>
      <c r="F118" s="22"/>
      <c r="G118" s="22" t="s">
        <v>170</v>
      </c>
      <c r="H118" s="22" t="s">
        <v>152</v>
      </c>
      <c r="I118" s="66">
        <v>185</v>
      </c>
    </row>
    <row r="119" spans="2:9" x14ac:dyDescent="0.25">
      <c r="B119" s="116" t="s">
        <v>160</v>
      </c>
      <c r="C119" s="22" t="s">
        <v>62</v>
      </c>
      <c r="D119" s="22" t="s">
        <v>1567</v>
      </c>
      <c r="E119" s="22" t="s">
        <v>1575</v>
      </c>
      <c r="F119" s="22"/>
      <c r="G119" s="22" t="s">
        <v>170</v>
      </c>
      <c r="H119" s="22" t="s">
        <v>152</v>
      </c>
      <c r="I119" s="66">
        <v>185</v>
      </c>
    </row>
    <row r="120" spans="2:9" x14ac:dyDescent="0.25">
      <c r="B120" s="116" t="s">
        <v>160</v>
      </c>
      <c r="C120" s="22" t="s">
        <v>62</v>
      </c>
      <c r="D120" s="22" t="s">
        <v>1567</v>
      </c>
      <c r="E120" s="22" t="s">
        <v>1575</v>
      </c>
      <c r="F120" s="22"/>
      <c r="G120" s="22" t="s">
        <v>170</v>
      </c>
      <c r="H120" s="22" t="s">
        <v>152</v>
      </c>
      <c r="I120" s="66">
        <v>185</v>
      </c>
    </row>
    <row r="121" spans="2:9" x14ac:dyDescent="0.25">
      <c r="B121" s="116" t="s">
        <v>153</v>
      </c>
      <c r="C121" s="118" t="s">
        <v>53</v>
      </c>
      <c r="D121" s="22" t="s">
        <v>1567</v>
      </c>
      <c r="E121" s="22" t="s">
        <v>1576</v>
      </c>
      <c r="F121" s="22"/>
      <c r="G121" s="22" t="s">
        <v>170</v>
      </c>
      <c r="H121" s="22" t="s">
        <v>152</v>
      </c>
      <c r="I121" s="66">
        <v>185</v>
      </c>
    </row>
    <row r="122" spans="2:9" x14ac:dyDescent="0.25">
      <c r="B122" s="116" t="s">
        <v>168</v>
      </c>
      <c r="C122" s="22" t="s">
        <v>54</v>
      </c>
      <c r="D122" s="22" t="s">
        <v>1567</v>
      </c>
      <c r="E122" s="22" t="s">
        <v>1577</v>
      </c>
      <c r="F122" s="22"/>
      <c r="G122" s="22" t="s">
        <v>170</v>
      </c>
      <c r="H122" s="22" t="s">
        <v>152</v>
      </c>
      <c r="I122" s="66">
        <v>185</v>
      </c>
    </row>
    <row r="123" spans="2:9" x14ac:dyDescent="0.25">
      <c r="B123" s="116" t="s">
        <v>149</v>
      </c>
      <c r="C123" s="22" t="s">
        <v>150</v>
      </c>
      <c r="D123" s="22" t="s">
        <v>568</v>
      </c>
      <c r="E123" s="22" t="s">
        <v>1578</v>
      </c>
      <c r="F123" s="22"/>
      <c r="G123" s="22" t="s">
        <v>170</v>
      </c>
      <c r="H123" s="22" t="s">
        <v>152</v>
      </c>
      <c r="I123" s="66">
        <v>280</v>
      </c>
    </row>
    <row r="124" spans="2:9" x14ac:dyDescent="0.25">
      <c r="B124" s="116" t="s">
        <v>154</v>
      </c>
      <c r="C124" s="22" t="s">
        <v>55</v>
      </c>
      <c r="D124" s="22" t="s">
        <v>568</v>
      </c>
      <c r="E124" s="22" t="s">
        <v>1579</v>
      </c>
      <c r="F124" s="22"/>
      <c r="G124" s="22" t="s">
        <v>170</v>
      </c>
      <c r="H124" s="22" t="s">
        <v>152</v>
      </c>
      <c r="I124" s="66">
        <v>280</v>
      </c>
    </row>
    <row r="125" spans="2:9" x14ac:dyDescent="0.25">
      <c r="B125" s="116" t="s">
        <v>238</v>
      </c>
      <c r="C125" s="22" t="s">
        <v>57</v>
      </c>
      <c r="D125" s="22" t="s">
        <v>568</v>
      </c>
      <c r="E125" s="22" t="s">
        <v>1580</v>
      </c>
      <c r="F125" s="22"/>
      <c r="G125" s="22" t="s">
        <v>170</v>
      </c>
      <c r="H125" s="22" t="s">
        <v>152</v>
      </c>
      <c r="I125" s="66">
        <v>280</v>
      </c>
    </row>
    <row r="126" spans="2:9" x14ac:dyDescent="0.25">
      <c r="B126" s="116" t="s">
        <v>156</v>
      </c>
      <c r="C126" s="22" t="s">
        <v>157</v>
      </c>
      <c r="D126" s="22" t="s">
        <v>568</v>
      </c>
      <c r="E126" s="22" t="s">
        <v>1581</v>
      </c>
      <c r="F126" s="22"/>
      <c r="G126" s="22" t="s">
        <v>170</v>
      </c>
      <c r="H126" s="22" t="s">
        <v>152</v>
      </c>
      <c r="I126" s="66">
        <v>280</v>
      </c>
    </row>
    <row r="127" spans="2:9" x14ac:dyDescent="0.25">
      <c r="B127" s="116" t="s">
        <v>158</v>
      </c>
      <c r="C127" s="22" t="s">
        <v>60</v>
      </c>
      <c r="D127" s="22" t="s">
        <v>568</v>
      </c>
      <c r="E127" s="22" t="s">
        <v>1582</v>
      </c>
      <c r="F127" s="22"/>
      <c r="G127" s="22" t="s">
        <v>170</v>
      </c>
      <c r="H127" s="22" t="s">
        <v>152</v>
      </c>
      <c r="I127" s="66">
        <v>280</v>
      </c>
    </row>
    <row r="128" spans="2:9" x14ac:dyDescent="0.25">
      <c r="B128" s="116" t="s">
        <v>293</v>
      </c>
      <c r="C128" s="118" t="s">
        <v>294</v>
      </c>
      <c r="D128" s="114" t="s">
        <v>568</v>
      </c>
      <c r="E128" s="22" t="s">
        <v>1583</v>
      </c>
      <c r="F128" s="22"/>
      <c r="G128" s="22" t="s">
        <v>170</v>
      </c>
      <c r="H128" s="22" t="s">
        <v>152</v>
      </c>
      <c r="I128" s="66">
        <v>280</v>
      </c>
    </row>
    <row r="129" spans="2:9" x14ac:dyDescent="0.25">
      <c r="B129" s="116" t="s">
        <v>159</v>
      </c>
      <c r="C129" s="117" t="s">
        <v>61</v>
      </c>
      <c r="D129" s="114" t="s">
        <v>568</v>
      </c>
      <c r="E129" s="22" t="s">
        <v>1584</v>
      </c>
      <c r="F129" s="22"/>
      <c r="G129" s="22" t="s">
        <v>170</v>
      </c>
      <c r="H129" s="22" t="s">
        <v>152</v>
      </c>
      <c r="I129" s="66">
        <v>280</v>
      </c>
    </row>
    <row r="130" spans="2:9" x14ac:dyDescent="0.25">
      <c r="B130" s="116" t="s">
        <v>160</v>
      </c>
      <c r="C130" s="117" t="s">
        <v>62</v>
      </c>
      <c r="D130" s="114" t="s">
        <v>568</v>
      </c>
      <c r="E130" s="22" t="s">
        <v>1585</v>
      </c>
      <c r="F130" s="22"/>
      <c r="G130" s="22" t="s">
        <v>170</v>
      </c>
      <c r="H130" s="22" t="s">
        <v>152</v>
      </c>
      <c r="I130" s="66">
        <v>280</v>
      </c>
    </row>
    <row r="131" spans="2:9" x14ac:dyDescent="0.25">
      <c r="B131" s="116" t="s">
        <v>160</v>
      </c>
      <c r="C131" s="117" t="s">
        <v>62</v>
      </c>
      <c r="D131" s="114" t="s">
        <v>568</v>
      </c>
      <c r="E131" s="22" t="s">
        <v>1585</v>
      </c>
      <c r="F131" s="22"/>
      <c r="G131" s="22" t="s">
        <v>170</v>
      </c>
      <c r="H131" s="22" t="s">
        <v>152</v>
      </c>
      <c r="I131" s="66">
        <v>280</v>
      </c>
    </row>
    <row r="132" spans="2:9" x14ac:dyDescent="0.25">
      <c r="B132" s="116" t="s">
        <v>153</v>
      </c>
      <c r="C132" s="117" t="s">
        <v>53</v>
      </c>
      <c r="D132" s="114" t="s">
        <v>568</v>
      </c>
      <c r="E132" s="22" t="s">
        <v>1586</v>
      </c>
      <c r="F132" s="22"/>
      <c r="G132" s="22" t="s">
        <v>170</v>
      </c>
      <c r="H132" s="22" t="s">
        <v>152</v>
      </c>
      <c r="I132" s="66">
        <v>280</v>
      </c>
    </row>
    <row r="133" spans="2:9" x14ac:dyDescent="0.25">
      <c r="B133" s="116" t="s">
        <v>149</v>
      </c>
      <c r="C133" s="118" t="s">
        <v>150</v>
      </c>
      <c r="D133" s="114" t="s">
        <v>509</v>
      </c>
      <c r="E133" s="22" t="s">
        <v>1587</v>
      </c>
      <c r="F133" s="22"/>
      <c r="G133" s="22" t="s">
        <v>170</v>
      </c>
      <c r="H133" s="22" t="s">
        <v>152</v>
      </c>
      <c r="I133" s="66">
        <v>276</v>
      </c>
    </row>
    <row r="134" spans="2:9" x14ac:dyDescent="0.25">
      <c r="B134" s="116" t="s">
        <v>154</v>
      </c>
      <c r="C134" s="117" t="s">
        <v>55</v>
      </c>
      <c r="D134" s="114" t="s">
        <v>509</v>
      </c>
      <c r="E134" s="22" t="s">
        <v>1588</v>
      </c>
      <c r="F134" s="22"/>
      <c r="G134" s="22" t="s">
        <v>170</v>
      </c>
      <c r="H134" s="22" t="s">
        <v>152</v>
      </c>
      <c r="I134" s="66">
        <v>276</v>
      </c>
    </row>
    <row r="135" spans="2:9" x14ac:dyDescent="0.25">
      <c r="B135" s="116" t="s">
        <v>238</v>
      </c>
      <c r="C135" s="117" t="s">
        <v>57</v>
      </c>
      <c r="D135" s="114" t="s">
        <v>509</v>
      </c>
      <c r="E135" s="22" t="s">
        <v>1589</v>
      </c>
      <c r="F135" s="22"/>
      <c r="G135" s="22" t="s">
        <v>170</v>
      </c>
      <c r="H135" s="22" t="s">
        <v>152</v>
      </c>
      <c r="I135" s="66">
        <v>276</v>
      </c>
    </row>
    <row r="136" spans="2:9" x14ac:dyDescent="0.25">
      <c r="B136" s="116" t="s">
        <v>156</v>
      </c>
      <c r="C136" s="117" t="s">
        <v>157</v>
      </c>
      <c r="D136" s="114" t="s">
        <v>509</v>
      </c>
      <c r="E136" s="22" t="s">
        <v>1590</v>
      </c>
      <c r="F136" s="22"/>
      <c r="G136" s="22" t="s">
        <v>170</v>
      </c>
      <c r="H136" s="22" t="s">
        <v>152</v>
      </c>
      <c r="I136" s="66">
        <v>276</v>
      </c>
    </row>
    <row r="137" spans="2:9" x14ac:dyDescent="0.25">
      <c r="B137" s="116" t="s">
        <v>158</v>
      </c>
      <c r="C137" s="117" t="s">
        <v>60</v>
      </c>
      <c r="D137" s="114" t="s">
        <v>509</v>
      </c>
      <c r="E137" s="22" t="s">
        <v>1591</v>
      </c>
      <c r="F137" s="22"/>
      <c r="G137" s="22" t="s">
        <v>170</v>
      </c>
      <c r="H137" s="22" t="s">
        <v>152</v>
      </c>
      <c r="I137" s="66">
        <v>276</v>
      </c>
    </row>
    <row r="138" spans="2:9" x14ac:dyDescent="0.25">
      <c r="B138" s="116" t="s">
        <v>293</v>
      </c>
      <c r="C138" s="118" t="s">
        <v>294</v>
      </c>
      <c r="D138" s="114" t="s">
        <v>509</v>
      </c>
      <c r="E138" s="22" t="s">
        <v>1592</v>
      </c>
      <c r="F138" s="22"/>
      <c r="G138" s="22" t="s">
        <v>170</v>
      </c>
      <c r="H138" s="22" t="s">
        <v>152</v>
      </c>
      <c r="I138" s="66">
        <v>276</v>
      </c>
    </row>
    <row r="139" spans="2:9" x14ac:dyDescent="0.25">
      <c r="B139" s="116" t="s">
        <v>159</v>
      </c>
      <c r="C139" s="118" t="s">
        <v>61</v>
      </c>
      <c r="D139" s="114" t="s">
        <v>509</v>
      </c>
      <c r="E139" s="22" t="s">
        <v>1593</v>
      </c>
      <c r="F139" s="22"/>
      <c r="G139" s="22" t="s">
        <v>170</v>
      </c>
      <c r="H139" s="22" t="s">
        <v>152</v>
      </c>
      <c r="I139" s="66">
        <v>276</v>
      </c>
    </row>
    <row r="140" spans="2:9" x14ac:dyDescent="0.25">
      <c r="B140" s="116" t="s">
        <v>160</v>
      </c>
      <c r="C140" s="118" t="s">
        <v>62</v>
      </c>
      <c r="D140" s="114" t="s">
        <v>509</v>
      </c>
      <c r="E140" s="22" t="s">
        <v>1594</v>
      </c>
      <c r="F140" s="22"/>
      <c r="G140" s="22" t="s">
        <v>170</v>
      </c>
      <c r="H140" s="22" t="s">
        <v>152</v>
      </c>
      <c r="I140" s="66">
        <v>276</v>
      </c>
    </row>
    <row r="141" spans="2:9" x14ac:dyDescent="0.25">
      <c r="B141" s="116" t="s">
        <v>160</v>
      </c>
      <c r="C141" s="118" t="s">
        <v>62</v>
      </c>
      <c r="D141" s="114" t="s">
        <v>509</v>
      </c>
      <c r="E141" s="22" t="s">
        <v>1594</v>
      </c>
      <c r="F141" s="22"/>
      <c r="G141" s="22" t="s">
        <v>170</v>
      </c>
      <c r="H141" s="22" t="s">
        <v>152</v>
      </c>
      <c r="I141" s="66">
        <v>276</v>
      </c>
    </row>
    <row r="142" spans="2:9" x14ac:dyDescent="0.25">
      <c r="B142" s="116" t="s">
        <v>153</v>
      </c>
      <c r="C142" s="118" t="s">
        <v>53</v>
      </c>
      <c r="D142" s="114" t="s">
        <v>509</v>
      </c>
      <c r="E142" s="22" t="s">
        <v>1595</v>
      </c>
      <c r="F142" s="22"/>
      <c r="G142" s="22" t="s">
        <v>170</v>
      </c>
      <c r="H142" s="22" t="s">
        <v>152</v>
      </c>
      <c r="I142" s="66">
        <v>276</v>
      </c>
    </row>
    <row r="143" spans="2:9" x14ac:dyDescent="0.25">
      <c r="B143" s="116" t="s">
        <v>168</v>
      </c>
      <c r="C143" s="118" t="s">
        <v>54</v>
      </c>
      <c r="D143" s="114" t="s">
        <v>509</v>
      </c>
      <c r="E143" s="22" t="s">
        <v>1596</v>
      </c>
      <c r="F143" s="22"/>
      <c r="G143" s="22" t="s">
        <v>170</v>
      </c>
      <c r="H143" s="22" t="s">
        <v>152</v>
      </c>
      <c r="I143" s="66">
        <v>220</v>
      </c>
    </row>
    <row r="144" spans="2:9" x14ac:dyDescent="0.25">
      <c r="B144" s="116" t="s">
        <v>322</v>
      </c>
      <c r="C144" s="118" t="s">
        <v>328</v>
      </c>
      <c r="D144" s="114" t="s">
        <v>509</v>
      </c>
      <c r="E144" s="22" t="s">
        <v>1597</v>
      </c>
      <c r="F144" s="22"/>
      <c r="G144" s="22" t="s">
        <v>170</v>
      </c>
      <c r="H144" s="22" t="s">
        <v>152</v>
      </c>
      <c r="I144" s="66">
        <v>200</v>
      </c>
    </row>
    <row r="145" spans="2:9" x14ac:dyDescent="0.25">
      <c r="B145" s="116" t="s">
        <v>381</v>
      </c>
      <c r="C145" s="118" t="s">
        <v>382</v>
      </c>
      <c r="D145" s="114" t="s">
        <v>509</v>
      </c>
      <c r="E145" s="22" t="s">
        <v>1598</v>
      </c>
      <c r="F145" s="22"/>
      <c r="G145" s="22" t="s">
        <v>170</v>
      </c>
      <c r="H145" s="22" t="s">
        <v>152</v>
      </c>
      <c r="I145" s="66">
        <v>272</v>
      </c>
    </row>
    <row r="146" spans="2:9" x14ac:dyDescent="0.25">
      <c r="B146" s="116" t="s">
        <v>161</v>
      </c>
      <c r="C146" s="22" t="s">
        <v>48</v>
      </c>
      <c r="D146" s="22" t="s">
        <v>509</v>
      </c>
      <c r="E146" s="22" t="s">
        <v>1599</v>
      </c>
      <c r="F146" s="22"/>
      <c r="G146" s="22" t="s">
        <v>170</v>
      </c>
      <c r="H146" s="22" t="s">
        <v>152</v>
      </c>
      <c r="I146" s="66">
        <v>270</v>
      </c>
    </row>
    <row r="147" spans="2:9" x14ac:dyDescent="0.25">
      <c r="B147" s="116" t="s">
        <v>162</v>
      </c>
      <c r="C147" s="22" t="s">
        <v>49</v>
      </c>
      <c r="D147" s="22" t="s">
        <v>509</v>
      </c>
      <c r="E147" s="22" t="s">
        <v>1600</v>
      </c>
      <c r="F147" s="22"/>
      <c r="G147" s="22" t="s">
        <v>170</v>
      </c>
      <c r="H147" s="22" t="s">
        <v>152</v>
      </c>
      <c r="I147" s="66">
        <v>270</v>
      </c>
    </row>
    <row r="148" spans="2:9" x14ac:dyDescent="0.25">
      <c r="B148" s="116" t="s">
        <v>163</v>
      </c>
      <c r="C148" s="22" t="s">
        <v>50</v>
      </c>
      <c r="D148" s="22" t="s">
        <v>509</v>
      </c>
      <c r="E148" s="22" t="s">
        <v>1601</v>
      </c>
      <c r="F148" s="22"/>
      <c r="G148" s="22" t="s">
        <v>170</v>
      </c>
      <c r="H148" s="22" t="s">
        <v>152</v>
      </c>
      <c r="I148" s="66">
        <v>270</v>
      </c>
    </row>
    <row r="149" spans="2:9" x14ac:dyDescent="0.25">
      <c r="B149" s="116" t="s">
        <v>164</v>
      </c>
      <c r="C149" s="117" t="s">
        <v>51</v>
      </c>
      <c r="D149" s="22" t="s">
        <v>509</v>
      </c>
      <c r="E149" s="22" t="s">
        <v>1602</v>
      </c>
      <c r="F149" s="22"/>
      <c r="G149" s="22" t="s">
        <v>170</v>
      </c>
      <c r="H149" s="22" t="s">
        <v>152</v>
      </c>
      <c r="I149" s="66">
        <v>270</v>
      </c>
    </row>
    <row r="150" spans="2:9" x14ac:dyDescent="0.25">
      <c r="B150" s="116" t="s">
        <v>167</v>
      </c>
      <c r="C150" s="22" t="s">
        <v>52</v>
      </c>
      <c r="D150" s="22" t="s">
        <v>509</v>
      </c>
      <c r="E150" s="22" t="s">
        <v>1603</v>
      </c>
      <c r="F150" s="22"/>
      <c r="G150" s="22" t="s">
        <v>170</v>
      </c>
      <c r="H150" s="22" t="s">
        <v>152</v>
      </c>
      <c r="I150" s="66">
        <v>270</v>
      </c>
    </row>
    <row r="151" spans="2:9" x14ac:dyDescent="0.25">
      <c r="B151" s="116" t="s">
        <v>165</v>
      </c>
      <c r="C151" s="22" t="s">
        <v>56</v>
      </c>
      <c r="D151" s="22" t="s">
        <v>509</v>
      </c>
      <c r="E151" s="22" t="s">
        <v>1604</v>
      </c>
      <c r="F151" s="22"/>
      <c r="G151" s="22" t="s">
        <v>170</v>
      </c>
      <c r="H151" s="22" t="s">
        <v>152</v>
      </c>
      <c r="I151" s="66">
        <v>270</v>
      </c>
    </row>
    <row r="152" spans="2:9" x14ac:dyDescent="0.25">
      <c r="B152" s="116" t="s">
        <v>166</v>
      </c>
      <c r="C152" s="22" t="s">
        <v>58</v>
      </c>
      <c r="D152" s="22" t="s">
        <v>509</v>
      </c>
      <c r="E152" s="22" t="s">
        <v>1605</v>
      </c>
      <c r="F152" s="22"/>
      <c r="G152" s="22" t="s">
        <v>170</v>
      </c>
      <c r="H152" s="22" t="s">
        <v>152</v>
      </c>
      <c r="I152" s="66">
        <v>270</v>
      </c>
    </row>
    <row r="153" spans="2:9" x14ac:dyDescent="0.25">
      <c r="B153" s="116" t="s">
        <v>291</v>
      </c>
      <c r="C153" s="22" t="s">
        <v>247</v>
      </c>
      <c r="D153" s="22" t="s">
        <v>509</v>
      </c>
      <c r="E153" s="22" t="s">
        <v>1606</v>
      </c>
      <c r="F153" s="22"/>
      <c r="G153" s="22" t="s">
        <v>170</v>
      </c>
      <c r="H153" s="22" t="s">
        <v>152</v>
      </c>
      <c r="I153" s="66">
        <v>270</v>
      </c>
    </row>
    <row r="154" spans="2:9" x14ac:dyDescent="0.25">
      <c r="B154" s="116" t="s">
        <v>83</v>
      </c>
      <c r="C154" s="22" t="s">
        <v>326</v>
      </c>
      <c r="D154" s="22" t="s">
        <v>509</v>
      </c>
      <c r="E154" s="22" t="s">
        <v>1607</v>
      </c>
      <c r="F154" s="22"/>
      <c r="G154" s="22" t="s">
        <v>170</v>
      </c>
      <c r="H154" s="22" t="s">
        <v>152</v>
      </c>
      <c r="I154" s="66">
        <v>270</v>
      </c>
    </row>
    <row r="155" spans="2:9" x14ac:dyDescent="0.25">
      <c r="B155" s="116" t="s">
        <v>321</v>
      </c>
      <c r="C155" s="22" t="s">
        <v>330</v>
      </c>
      <c r="D155" s="22" t="s">
        <v>509</v>
      </c>
      <c r="E155" s="22" t="s">
        <v>1608</v>
      </c>
      <c r="F155" s="22"/>
      <c r="G155" s="22" t="s">
        <v>170</v>
      </c>
      <c r="H155" s="22" t="s">
        <v>152</v>
      </c>
      <c r="I155" s="66">
        <v>270</v>
      </c>
    </row>
    <row r="156" spans="2:9" x14ac:dyDescent="0.25">
      <c r="B156" s="116" t="s">
        <v>149</v>
      </c>
      <c r="C156" s="22" t="s">
        <v>150</v>
      </c>
      <c r="D156" s="22" t="s">
        <v>470</v>
      </c>
      <c r="E156" s="22" t="s">
        <v>1609</v>
      </c>
      <c r="F156" s="22"/>
      <c r="G156" s="22" t="s">
        <v>170</v>
      </c>
      <c r="H156" s="22" t="s">
        <v>152</v>
      </c>
      <c r="I156" s="66">
        <v>175</v>
      </c>
    </row>
    <row r="157" spans="2:9" x14ac:dyDescent="0.25">
      <c r="B157" s="116" t="s">
        <v>154</v>
      </c>
      <c r="C157" s="22" t="s">
        <v>55</v>
      </c>
      <c r="D157" s="22" t="s">
        <v>470</v>
      </c>
      <c r="E157" s="22" t="s">
        <v>1610</v>
      </c>
      <c r="F157" s="22"/>
      <c r="G157" s="22" t="s">
        <v>170</v>
      </c>
      <c r="H157" s="22" t="s">
        <v>152</v>
      </c>
      <c r="I157" s="66">
        <v>175</v>
      </c>
    </row>
    <row r="158" spans="2:9" x14ac:dyDescent="0.25">
      <c r="B158" s="116" t="s">
        <v>238</v>
      </c>
      <c r="C158" s="22" t="s">
        <v>57</v>
      </c>
      <c r="D158" s="22" t="s">
        <v>470</v>
      </c>
      <c r="E158" s="22" t="s">
        <v>1611</v>
      </c>
      <c r="F158" s="22"/>
      <c r="G158" s="22" t="s">
        <v>170</v>
      </c>
      <c r="H158" s="22" t="s">
        <v>152</v>
      </c>
      <c r="I158" s="66">
        <v>175</v>
      </c>
    </row>
    <row r="159" spans="2:9" x14ac:dyDescent="0.25">
      <c r="B159" s="116" t="s">
        <v>156</v>
      </c>
      <c r="C159" s="22" t="s">
        <v>157</v>
      </c>
      <c r="D159" s="22" t="s">
        <v>470</v>
      </c>
      <c r="E159" s="22" t="s">
        <v>1612</v>
      </c>
      <c r="F159" s="22"/>
      <c r="G159" s="22" t="s">
        <v>170</v>
      </c>
      <c r="H159" s="22" t="s">
        <v>152</v>
      </c>
      <c r="I159" s="66">
        <v>175</v>
      </c>
    </row>
    <row r="160" spans="2:9" x14ac:dyDescent="0.25">
      <c r="B160" s="116" t="s">
        <v>158</v>
      </c>
      <c r="C160" s="22" t="s">
        <v>60</v>
      </c>
      <c r="D160" s="22" t="s">
        <v>470</v>
      </c>
      <c r="E160" s="22" t="s">
        <v>1613</v>
      </c>
      <c r="F160" s="22"/>
      <c r="G160" s="22" t="s">
        <v>170</v>
      </c>
      <c r="H160" s="22" t="s">
        <v>152</v>
      </c>
      <c r="I160" s="66">
        <v>175</v>
      </c>
    </row>
    <row r="161" spans="2:9" x14ac:dyDescent="0.25">
      <c r="B161" s="116" t="s">
        <v>293</v>
      </c>
      <c r="C161" s="22" t="s">
        <v>294</v>
      </c>
      <c r="D161" s="22" t="s">
        <v>470</v>
      </c>
      <c r="E161" s="22" t="s">
        <v>1614</v>
      </c>
      <c r="F161" s="22"/>
      <c r="G161" s="22" t="s">
        <v>170</v>
      </c>
      <c r="H161" s="22" t="s">
        <v>152</v>
      </c>
      <c r="I161" s="66">
        <v>175</v>
      </c>
    </row>
    <row r="162" spans="2:9" x14ac:dyDescent="0.25">
      <c r="B162" s="116" t="s">
        <v>159</v>
      </c>
      <c r="C162" s="22" t="s">
        <v>61</v>
      </c>
      <c r="D162" s="22" t="s">
        <v>470</v>
      </c>
      <c r="E162" s="22" t="s">
        <v>1615</v>
      </c>
      <c r="F162" s="22"/>
      <c r="G162" s="22" t="s">
        <v>170</v>
      </c>
      <c r="H162" s="22" t="s">
        <v>152</v>
      </c>
      <c r="I162" s="66">
        <v>175</v>
      </c>
    </row>
    <row r="163" spans="2:9" x14ac:dyDescent="0.25">
      <c r="B163" s="116" t="s">
        <v>160</v>
      </c>
      <c r="C163" s="117" t="s">
        <v>62</v>
      </c>
      <c r="D163" s="22" t="s">
        <v>470</v>
      </c>
      <c r="E163" s="22" t="s">
        <v>1616</v>
      </c>
      <c r="F163" s="22"/>
      <c r="G163" s="22" t="s">
        <v>170</v>
      </c>
      <c r="H163" s="22" t="s">
        <v>152</v>
      </c>
      <c r="I163" s="66">
        <v>175</v>
      </c>
    </row>
    <row r="164" spans="2:9" x14ac:dyDescent="0.25">
      <c r="B164" s="116" t="s">
        <v>160</v>
      </c>
      <c r="C164" s="22" t="s">
        <v>62</v>
      </c>
      <c r="D164" s="22" t="s">
        <v>470</v>
      </c>
      <c r="E164" s="22" t="s">
        <v>1616</v>
      </c>
      <c r="F164" s="22"/>
      <c r="G164" s="22" t="s">
        <v>170</v>
      </c>
      <c r="H164" s="22" t="s">
        <v>152</v>
      </c>
      <c r="I164" s="66">
        <v>175</v>
      </c>
    </row>
    <row r="165" spans="2:9" x14ac:dyDescent="0.25">
      <c r="B165" s="116" t="s">
        <v>153</v>
      </c>
      <c r="C165" s="22" t="s">
        <v>53</v>
      </c>
      <c r="D165" s="22" t="s">
        <v>470</v>
      </c>
      <c r="E165" s="22" t="s">
        <v>1617</v>
      </c>
      <c r="F165" s="22"/>
      <c r="G165" s="22" t="s">
        <v>170</v>
      </c>
      <c r="H165" s="22" t="s">
        <v>152</v>
      </c>
      <c r="I165" s="66">
        <v>175</v>
      </c>
    </row>
    <row r="166" spans="2:9" x14ac:dyDescent="0.25">
      <c r="B166" s="116" t="s">
        <v>149</v>
      </c>
      <c r="C166" s="22" t="s">
        <v>150</v>
      </c>
      <c r="D166" s="22" t="s">
        <v>491</v>
      </c>
      <c r="E166" s="22" t="s">
        <v>1618</v>
      </c>
      <c r="F166" s="22"/>
      <c r="G166" s="22" t="s">
        <v>170</v>
      </c>
      <c r="H166" s="22" t="s">
        <v>152</v>
      </c>
      <c r="I166" s="66">
        <v>250</v>
      </c>
    </row>
    <row r="167" spans="2:9" x14ac:dyDescent="0.25">
      <c r="B167" s="116" t="s">
        <v>154</v>
      </c>
      <c r="C167" s="22" t="s">
        <v>55</v>
      </c>
      <c r="D167" s="22" t="s">
        <v>491</v>
      </c>
      <c r="E167" s="22" t="s">
        <v>1619</v>
      </c>
      <c r="F167" s="22"/>
      <c r="G167" s="22" t="s">
        <v>170</v>
      </c>
      <c r="H167" s="22" t="s">
        <v>152</v>
      </c>
      <c r="I167" s="66">
        <v>250</v>
      </c>
    </row>
    <row r="168" spans="2:9" x14ac:dyDescent="0.25">
      <c r="B168" s="116" t="s">
        <v>238</v>
      </c>
      <c r="C168" s="22" t="s">
        <v>57</v>
      </c>
      <c r="D168" s="22" t="s">
        <v>491</v>
      </c>
      <c r="E168" s="22" t="s">
        <v>1620</v>
      </c>
      <c r="F168" s="22"/>
      <c r="G168" s="22" t="s">
        <v>170</v>
      </c>
      <c r="H168" s="22" t="s">
        <v>152</v>
      </c>
      <c r="I168" s="66">
        <v>250</v>
      </c>
    </row>
    <row r="169" spans="2:9" x14ac:dyDescent="0.25">
      <c r="B169" s="116" t="s">
        <v>293</v>
      </c>
      <c r="C169" s="22" t="s">
        <v>294</v>
      </c>
      <c r="D169" s="22" t="s">
        <v>491</v>
      </c>
      <c r="E169" s="22" t="s">
        <v>1621</v>
      </c>
      <c r="F169" s="22"/>
      <c r="G169" s="22" t="s">
        <v>170</v>
      </c>
      <c r="H169" s="22" t="s">
        <v>152</v>
      </c>
      <c r="I169" s="66">
        <v>250</v>
      </c>
    </row>
    <row r="170" spans="2:9" x14ac:dyDescent="0.25">
      <c r="B170" s="116" t="s">
        <v>159</v>
      </c>
      <c r="C170" s="22" t="s">
        <v>61</v>
      </c>
      <c r="D170" s="22" t="s">
        <v>491</v>
      </c>
      <c r="E170" s="22" t="s">
        <v>1622</v>
      </c>
      <c r="F170" s="22"/>
      <c r="G170" s="22" t="s">
        <v>170</v>
      </c>
      <c r="H170" s="22" t="s">
        <v>152</v>
      </c>
      <c r="I170" s="66">
        <v>250</v>
      </c>
    </row>
    <row r="171" spans="2:9" x14ac:dyDescent="0.25">
      <c r="B171" s="116" t="s">
        <v>153</v>
      </c>
      <c r="C171" s="22" t="s">
        <v>53</v>
      </c>
      <c r="D171" s="22" t="s">
        <v>491</v>
      </c>
      <c r="E171" s="22" t="s">
        <v>1623</v>
      </c>
      <c r="F171" s="22"/>
      <c r="G171" s="22" t="s">
        <v>170</v>
      </c>
      <c r="H171" s="22" t="s">
        <v>152</v>
      </c>
      <c r="I171" s="66">
        <v>250</v>
      </c>
    </row>
    <row r="172" spans="2:9" x14ac:dyDescent="0.25">
      <c r="B172" s="116" t="s">
        <v>161</v>
      </c>
      <c r="C172" s="22" t="s">
        <v>48</v>
      </c>
      <c r="D172" s="22" t="s">
        <v>491</v>
      </c>
      <c r="E172" s="22" t="s">
        <v>1624</v>
      </c>
      <c r="F172" s="22"/>
      <c r="G172" s="22" t="s">
        <v>170</v>
      </c>
      <c r="H172" s="22" t="s">
        <v>152</v>
      </c>
      <c r="I172" s="66">
        <v>250</v>
      </c>
    </row>
    <row r="173" spans="2:9" x14ac:dyDescent="0.25">
      <c r="B173" s="116" t="s">
        <v>162</v>
      </c>
      <c r="C173" s="22" t="s">
        <v>49</v>
      </c>
      <c r="D173" s="22" t="s">
        <v>491</v>
      </c>
      <c r="E173" s="22" t="s">
        <v>1625</v>
      </c>
      <c r="F173" s="22"/>
      <c r="G173" s="22" t="s">
        <v>170</v>
      </c>
      <c r="H173" s="22" t="s">
        <v>152</v>
      </c>
      <c r="I173" s="66">
        <v>250</v>
      </c>
    </row>
    <row r="174" spans="2:9" x14ac:dyDescent="0.25">
      <c r="B174" s="120" t="s">
        <v>163</v>
      </c>
      <c r="C174" s="22" t="s">
        <v>50</v>
      </c>
      <c r="D174" s="22" t="s">
        <v>491</v>
      </c>
      <c r="E174" s="22" t="s">
        <v>1626</v>
      </c>
      <c r="F174" s="22"/>
      <c r="G174" s="22" t="s">
        <v>170</v>
      </c>
      <c r="H174" s="22" t="s">
        <v>152</v>
      </c>
      <c r="I174" s="66">
        <v>250</v>
      </c>
    </row>
    <row r="175" spans="2:9" x14ac:dyDescent="0.25">
      <c r="B175" s="116" t="s">
        <v>164</v>
      </c>
      <c r="C175" s="117" t="s">
        <v>51</v>
      </c>
      <c r="D175" s="114" t="s">
        <v>491</v>
      </c>
      <c r="E175" s="22" t="s">
        <v>1627</v>
      </c>
      <c r="F175" s="22"/>
      <c r="G175" s="22" t="s">
        <v>170</v>
      </c>
      <c r="H175" s="22" t="s">
        <v>152</v>
      </c>
      <c r="I175" s="66">
        <v>250</v>
      </c>
    </row>
    <row r="176" spans="2:9" x14ac:dyDescent="0.25">
      <c r="B176" s="116" t="s">
        <v>167</v>
      </c>
      <c r="C176" s="117" t="s">
        <v>52</v>
      </c>
      <c r="D176" s="114" t="s">
        <v>491</v>
      </c>
      <c r="E176" s="22" t="s">
        <v>1628</v>
      </c>
      <c r="F176" s="22"/>
      <c r="G176" s="22" t="s">
        <v>170</v>
      </c>
      <c r="H176" s="22" t="s">
        <v>152</v>
      </c>
      <c r="I176" s="66">
        <v>250</v>
      </c>
    </row>
    <row r="177" spans="2:9" x14ac:dyDescent="0.25">
      <c r="B177" s="116" t="s">
        <v>165</v>
      </c>
      <c r="C177" s="22" t="s">
        <v>56</v>
      </c>
      <c r="D177" s="22" t="s">
        <v>491</v>
      </c>
      <c r="E177" s="22" t="s">
        <v>1629</v>
      </c>
      <c r="F177" s="22"/>
      <c r="G177" s="22" t="s">
        <v>170</v>
      </c>
      <c r="H177" s="22" t="s">
        <v>152</v>
      </c>
      <c r="I177" s="66">
        <v>250</v>
      </c>
    </row>
    <row r="178" spans="2:9" x14ac:dyDescent="0.25">
      <c r="B178" s="116" t="s">
        <v>166</v>
      </c>
      <c r="C178" s="22" t="s">
        <v>58</v>
      </c>
      <c r="D178" s="22" t="s">
        <v>491</v>
      </c>
      <c r="E178" s="22" t="s">
        <v>1630</v>
      </c>
      <c r="F178" s="22"/>
      <c r="G178" s="22" t="s">
        <v>170</v>
      </c>
      <c r="H178" s="22" t="s">
        <v>152</v>
      </c>
      <c r="I178" s="66">
        <v>250</v>
      </c>
    </row>
    <row r="179" spans="2:9" x14ac:dyDescent="0.25">
      <c r="B179" s="116" t="s">
        <v>291</v>
      </c>
      <c r="C179" s="117" t="s">
        <v>247</v>
      </c>
      <c r="D179" s="22" t="s">
        <v>491</v>
      </c>
      <c r="E179" s="22" t="s">
        <v>1631</v>
      </c>
      <c r="F179" s="22"/>
      <c r="G179" s="22" t="s">
        <v>170</v>
      </c>
      <c r="H179" s="22" t="s">
        <v>152</v>
      </c>
      <c r="I179" s="66">
        <v>250</v>
      </c>
    </row>
    <row r="180" spans="2:9" x14ac:dyDescent="0.25">
      <c r="B180" s="116" t="s">
        <v>83</v>
      </c>
      <c r="C180" s="22" t="s">
        <v>326</v>
      </c>
      <c r="D180" s="22" t="s">
        <v>491</v>
      </c>
      <c r="E180" s="22" t="s">
        <v>1632</v>
      </c>
      <c r="F180" s="22"/>
      <c r="G180" s="22" t="s">
        <v>170</v>
      </c>
      <c r="H180" s="22" t="s">
        <v>152</v>
      </c>
      <c r="I180" s="66">
        <v>250</v>
      </c>
    </row>
    <row r="181" spans="2:9" x14ac:dyDescent="0.25">
      <c r="B181" s="116" t="s">
        <v>321</v>
      </c>
      <c r="C181" s="22" t="s">
        <v>330</v>
      </c>
      <c r="D181" s="22" t="s">
        <v>491</v>
      </c>
      <c r="E181" s="22" t="s">
        <v>1633</v>
      </c>
      <c r="F181" s="22"/>
      <c r="G181" s="22" t="s">
        <v>170</v>
      </c>
      <c r="H181" s="22" t="s">
        <v>152</v>
      </c>
      <c r="I181" s="66">
        <v>250</v>
      </c>
    </row>
    <row r="182" spans="2:9" x14ac:dyDescent="0.25">
      <c r="B182" s="116" t="s">
        <v>149</v>
      </c>
      <c r="C182" s="117" t="s">
        <v>150</v>
      </c>
      <c r="D182" s="22" t="s">
        <v>592</v>
      </c>
      <c r="E182" s="22" t="s">
        <v>1634</v>
      </c>
      <c r="F182" s="22"/>
      <c r="G182" s="22" t="s">
        <v>170</v>
      </c>
      <c r="H182" s="22" t="s">
        <v>152</v>
      </c>
      <c r="I182" s="66">
        <v>294</v>
      </c>
    </row>
    <row r="183" spans="2:9" x14ac:dyDescent="0.25">
      <c r="B183" s="116" t="s">
        <v>154</v>
      </c>
      <c r="C183" s="22" t="s">
        <v>55</v>
      </c>
      <c r="D183" s="22" t="s">
        <v>592</v>
      </c>
      <c r="E183" s="22" t="s">
        <v>1635</v>
      </c>
      <c r="F183" s="22"/>
      <c r="G183" s="22" t="s">
        <v>170</v>
      </c>
      <c r="H183" s="22" t="s">
        <v>152</v>
      </c>
      <c r="I183" s="66">
        <v>174.96402877697841</v>
      </c>
    </row>
    <row r="184" spans="2:9" x14ac:dyDescent="0.25">
      <c r="B184" s="116" t="s">
        <v>238</v>
      </c>
      <c r="C184" s="22" t="s">
        <v>57</v>
      </c>
      <c r="D184" s="22" t="s">
        <v>592</v>
      </c>
      <c r="E184" s="22" t="s">
        <v>1636</v>
      </c>
      <c r="F184" s="22"/>
      <c r="G184" s="22" t="s">
        <v>170</v>
      </c>
      <c r="H184" s="22" t="s">
        <v>152</v>
      </c>
      <c r="I184" s="66">
        <v>294</v>
      </c>
    </row>
    <row r="185" spans="2:9" x14ac:dyDescent="0.25">
      <c r="B185" s="116" t="s">
        <v>156</v>
      </c>
      <c r="C185" s="22" t="s">
        <v>157</v>
      </c>
      <c r="D185" s="22" t="s">
        <v>592</v>
      </c>
      <c r="E185" s="22" t="s">
        <v>1637</v>
      </c>
      <c r="F185" s="22"/>
      <c r="G185" s="22" t="s">
        <v>170</v>
      </c>
      <c r="H185" s="22" t="s">
        <v>152</v>
      </c>
      <c r="I185" s="66">
        <v>260</v>
      </c>
    </row>
    <row r="186" spans="2:9" x14ac:dyDescent="0.25">
      <c r="B186" s="116" t="s">
        <v>158</v>
      </c>
      <c r="C186" s="22" t="s">
        <v>60</v>
      </c>
      <c r="D186" s="22" t="s">
        <v>592</v>
      </c>
      <c r="E186" s="22" t="s">
        <v>1638</v>
      </c>
      <c r="F186" s="22"/>
      <c r="G186" s="22" t="s">
        <v>170</v>
      </c>
      <c r="H186" s="22" t="s">
        <v>152</v>
      </c>
      <c r="I186" s="66">
        <v>174.96984318455972</v>
      </c>
    </row>
    <row r="187" spans="2:9" x14ac:dyDescent="0.25">
      <c r="B187" s="116" t="s">
        <v>293</v>
      </c>
      <c r="C187" s="22" t="s">
        <v>294</v>
      </c>
      <c r="D187" s="22" t="s">
        <v>592</v>
      </c>
      <c r="E187" s="22" t="s">
        <v>1639</v>
      </c>
      <c r="F187" s="22"/>
      <c r="G187" s="22" t="s">
        <v>170</v>
      </c>
      <c r="H187" s="22" t="s">
        <v>152</v>
      </c>
      <c r="I187" s="66">
        <v>294</v>
      </c>
    </row>
    <row r="188" spans="2:9" x14ac:dyDescent="0.25">
      <c r="B188" s="116" t="s">
        <v>159</v>
      </c>
      <c r="C188" s="22" t="s">
        <v>61</v>
      </c>
      <c r="D188" s="22" t="s">
        <v>592</v>
      </c>
      <c r="E188" s="22" t="s">
        <v>1640</v>
      </c>
      <c r="F188" s="22"/>
      <c r="G188" s="22" t="s">
        <v>170</v>
      </c>
      <c r="H188" s="22" t="s">
        <v>152</v>
      </c>
      <c r="I188" s="66">
        <v>260</v>
      </c>
    </row>
    <row r="189" spans="2:9" x14ac:dyDescent="0.25">
      <c r="B189" s="116" t="s">
        <v>160</v>
      </c>
      <c r="C189" s="22" t="s">
        <v>62</v>
      </c>
      <c r="D189" s="22" t="s">
        <v>592</v>
      </c>
      <c r="E189" s="22" t="s">
        <v>1641</v>
      </c>
      <c r="F189" s="22"/>
      <c r="G189" s="22" t="s">
        <v>170</v>
      </c>
      <c r="H189" s="22" t="s">
        <v>152</v>
      </c>
      <c r="I189" s="66">
        <v>294</v>
      </c>
    </row>
    <row r="190" spans="2:9" x14ac:dyDescent="0.25">
      <c r="B190" s="116" t="s">
        <v>160</v>
      </c>
      <c r="C190" s="117" t="s">
        <v>62</v>
      </c>
      <c r="D190" s="22" t="s">
        <v>592</v>
      </c>
      <c r="E190" s="22" t="s">
        <v>1641</v>
      </c>
      <c r="F190" s="22"/>
      <c r="G190" s="22" t="s">
        <v>170</v>
      </c>
      <c r="H190" s="22" t="s">
        <v>152</v>
      </c>
      <c r="I190" s="66">
        <v>294</v>
      </c>
    </row>
    <row r="191" spans="2:9" x14ac:dyDescent="0.25">
      <c r="B191" s="116" t="s">
        <v>153</v>
      </c>
      <c r="C191" s="22" t="s">
        <v>53</v>
      </c>
      <c r="D191" s="22" t="s">
        <v>592</v>
      </c>
      <c r="E191" s="22" t="s">
        <v>1642</v>
      </c>
      <c r="F191" s="22"/>
      <c r="G191" s="22" t="s">
        <v>170</v>
      </c>
      <c r="H191" s="22" t="s">
        <v>152</v>
      </c>
      <c r="I191" s="66">
        <v>294</v>
      </c>
    </row>
    <row r="192" spans="2:9" x14ac:dyDescent="0.25">
      <c r="B192" s="116" t="s">
        <v>168</v>
      </c>
      <c r="C192" s="22" t="s">
        <v>54</v>
      </c>
      <c r="D192" s="22" t="s">
        <v>592</v>
      </c>
      <c r="E192" s="22" t="s">
        <v>1643</v>
      </c>
      <c r="F192" s="22"/>
      <c r="G192" s="22" t="s">
        <v>170</v>
      </c>
      <c r="H192" s="22" t="s">
        <v>152</v>
      </c>
      <c r="I192" s="66">
        <v>260</v>
      </c>
    </row>
    <row r="193" spans="2:9" x14ac:dyDescent="0.25">
      <c r="B193" s="116" t="s">
        <v>322</v>
      </c>
      <c r="C193" s="22" t="s">
        <v>328</v>
      </c>
      <c r="D193" s="22" t="s">
        <v>592</v>
      </c>
      <c r="E193" s="22" t="s">
        <v>1644</v>
      </c>
      <c r="F193" s="22"/>
      <c r="G193" s="22" t="s">
        <v>170</v>
      </c>
      <c r="H193" s="22" t="s">
        <v>152</v>
      </c>
      <c r="I193" s="66">
        <v>260</v>
      </c>
    </row>
    <row r="194" spans="2:9" x14ac:dyDescent="0.25">
      <c r="B194" s="116" t="s">
        <v>381</v>
      </c>
      <c r="C194" s="22" t="s">
        <v>382</v>
      </c>
      <c r="D194" s="22" t="s">
        <v>592</v>
      </c>
      <c r="E194" s="22" t="s">
        <v>1645</v>
      </c>
      <c r="F194" s="22"/>
      <c r="G194" s="22" t="s">
        <v>170</v>
      </c>
      <c r="H194" s="22" t="s">
        <v>152</v>
      </c>
      <c r="I194" s="66">
        <v>230</v>
      </c>
    </row>
    <row r="195" spans="2:9" x14ac:dyDescent="0.25">
      <c r="B195" s="116" t="s">
        <v>161</v>
      </c>
      <c r="C195" s="118" t="s">
        <v>48</v>
      </c>
      <c r="D195" s="22" t="s">
        <v>592</v>
      </c>
      <c r="E195" s="22" t="s">
        <v>1646</v>
      </c>
      <c r="F195" s="22"/>
      <c r="G195" s="22" t="s">
        <v>170</v>
      </c>
      <c r="H195" s="22" t="s">
        <v>152</v>
      </c>
      <c r="I195" s="66">
        <v>240</v>
      </c>
    </row>
    <row r="196" spans="2:9" x14ac:dyDescent="0.25">
      <c r="B196" s="116" t="s">
        <v>162</v>
      </c>
      <c r="C196" s="117" t="s">
        <v>49</v>
      </c>
      <c r="D196" s="22" t="s">
        <v>592</v>
      </c>
      <c r="E196" s="22" t="s">
        <v>1647</v>
      </c>
      <c r="F196" s="22"/>
      <c r="G196" s="22" t="s">
        <v>170</v>
      </c>
      <c r="H196" s="22" t="s">
        <v>152</v>
      </c>
      <c r="I196" s="66">
        <v>240</v>
      </c>
    </row>
    <row r="197" spans="2:9" x14ac:dyDescent="0.25">
      <c r="B197" s="116" t="s">
        <v>163</v>
      </c>
      <c r="C197" s="22" t="s">
        <v>50</v>
      </c>
      <c r="D197" s="22" t="s">
        <v>592</v>
      </c>
      <c r="E197" s="22" t="s">
        <v>1648</v>
      </c>
      <c r="F197" s="22"/>
      <c r="G197" s="22" t="s">
        <v>170</v>
      </c>
      <c r="H197" s="22" t="s">
        <v>152</v>
      </c>
      <c r="I197" s="66">
        <v>240</v>
      </c>
    </row>
    <row r="198" spans="2:9" x14ac:dyDescent="0.25">
      <c r="B198" s="116" t="s">
        <v>164</v>
      </c>
      <c r="C198" s="22" t="s">
        <v>51</v>
      </c>
      <c r="D198" s="22" t="s">
        <v>592</v>
      </c>
      <c r="E198" s="22" t="s">
        <v>1649</v>
      </c>
      <c r="F198" s="22"/>
      <c r="G198" s="22" t="s">
        <v>170</v>
      </c>
      <c r="H198" s="22" t="s">
        <v>152</v>
      </c>
      <c r="I198" s="66">
        <v>240</v>
      </c>
    </row>
    <row r="199" spans="2:9" x14ac:dyDescent="0.25">
      <c r="B199" s="120" t="s">
        <v>167</v>
      </c>
      <c r="C199" s="22" t="s">
        <v>52</v>
      </c>
      <c r="D199" s="22" t="s">
        <v>592</v>
      </c>
      <c r="E199" s="22" t="s">
        <v>1650</v>
      </c>
      <c r="F199" s="22"/>
      <c r="G199" s="22" t="s">
        <v>170</v>
      </c>
      <c r="H199" s="22" t="s">
        <v>152</v>
      </c>
      <c r="I199" s="66">
        <v>240</v>
      </c>
    </row>
    <row r="200" spans="2:9" x14ac:dyDescent="0.25">
      <c r="B200" s="116" t="s">
        <v>165</v>
      </c>
      <c r="C200" s="22" t="s">
        <v>56</v>
      </c>
      <c r="D200" s="22" t="s">
        <v>592</v>
      </c>
      <c r="E200" s="22" t="s">
        <v>1651</v>
      </c>
      <c r="F200" s="22"/>
      <c r="G200" s="22" t="s">
        <v>170</v>
      </c>
      <c r="H200" s="22" t="s">
        <v>152</v>
      </c>
      <c r="I200" s="66">
        <v>240</v>
      </c>
    </row>
    <row r="201" spans="2:9" x14ac:dyDescent="0.25">
      <c r="B201" s="116" t="s">
        <v>166</v>
      </c>
      <c r="C201" s="117" t="s">
        <v>58</v>
      </c>
      <c r="D201" s="22" t="s">
        <v>592</v>
      </c>
      <c r="E201" s="22" t="s">
        <v>1652</v>
      </c>
      <c r="F201" s="22"/>
      <c r="G201" s="22" t="s">
        <v>170</v>
      </c>
      <c r="H201" s="22" t="s">
        <v>152</v>
      </c>
      <c r="I201" s="66">
        <v>240</v>
      </c>
    </row>
    <row r="202" spans="2:9" x14ac:dyDescent="0.25">
      <c r="B202" s="116" t="s">
        <v>291</v>
      </c>
      <c r="C202" s="22" t="s">
        <v>247</v>
      </c>
      <c r="D202" s="22" t="s">
        <v>592</v>
      </c>
      <c r="E202" s="22" t="s">
        <v>1653</v>
      </c>
      <c r="F202" s="22"/>
      <c r="G202" s="22" t="s">
        <v>170</v>
      </c>
      <c r="H202" s="22" t="s">
        <v>152</v>
      </c>
      <c r="I202" s="66">
        <v>240</v>
      </c>
    </row>
    <row r="203" spans="2:9" x14ac:dyDescent="0.25">
      <c r="B203" s="116" t="s">
        <v>83</v>
      </c>
      <c r="C203" s="22" t="s">
        <v>326</v>
      </c>
      <c r="D203" s="22" t="s">
        <v>592</v>
      </c>
      <c r="E203" s="22" t="s">
        <v>1654</v>
      </c>
      <c r="F203" s="22"/>
      <c r="G203" s="22" t="s">
        <v>170</v>
      </c>
      <c r="H203" s="22" t="s">
        <v>152</v>
      </c>
      <c r="I203" s="66">
        <v>240</v>
      </c>
    </row>
    <row r="204" spans="2:9" x14ac:dyDescent="0.25">
      <c r="B204" s="116" t="s">
        <v>321</v>
      </c>
      <c r="C204" s="117" t="s">
        <v>330</v>
      </c>
      <c r="D204" s="22" t="s">
        <v>592</v>
      </c>
      <c r="E204" s="22" t="s">
        <v>1655</v>
      </c>
      <c r="F204" s="22"/>
      <c r="G204" s="22" t="s">
        <v>170</v>
      </c>
      <c r="H204" s="22" t="s">
        <v>152</v>
      </c>
      <c r="I204" s="66">
        <v>240</v>
      </c>
    </row>
    <row r="205" spans="2:9" x14ac:dyDescent="0.25">
      <c r="B205" s="116" t="s">
        <v>149</v>
      </c>
      <c r="C205" s="22" t="s">
        <v>150</v>
      </c>
      <c r="D205" s="22" t="s">
        <v>533</v>
      </c>
      <c r="E205" s="22" t="s">
        <v>1656</v>
      </c>
      <c r="F205" s="22"/>
      <c r="G205" s="22" t="s">
        <v>170</v>
      </c>
      <c r="H205" s="22" t="s">
        <v>152</v>
      </c>
      <c r="I205" s="66">
        <v>175</v>
      </c>
    </row>
    <row r="206" spans="2:9" x14ac:dyDescent="0.25">
      <c r="B206" s="116" t="s">
        <v>154</v>
      </c>
      <c r="C206" s="22" t="s">
        <v>55</v>
      </c>
      <c r="D206" s="22" t="s">
        <v>533</v>
      </c>
      <c r="E206" s="22" t="s">
        <v>1657</v>
      </c>
      <c r="F206" s="22"/>
      <c r="G206" s="22" t="s">
        <v>170</v>
      </c>
      <c r="H206" s="22" t="s">
        <v>152</v>
      </c>
      <c r="I206" s="66">
        <v>175</v>
      </c>
    </row>
    <row r="207" spans="2:9" x14ac:dyDescent="0.25">
      <c r="B207" s="116" t="s">
        <v>238</v>
      </c>
      <c r="C207" s="22" t="s">
        <v>57</v>
      </c>
      <c r="D207" s="22" t="s">
        <v>533</v>
      </c>
      <c r="E207" s="22" t="s">
        <v>1658</v>
      </c>
      <c r="F207" s="22"/>
      <c r="G207" s="22" t="s">
        <v>170</v>
      </c>
      <c r="H207" s="22" t="s">
        <v>152</v>
      </c>
      <c r="I207" s="66">
        <v>175</v>
      </c>
    </row>
    <row r="208" spans="2:9" x14ac:dyDescent="0.25">
      <c r="B208" s="116" t="s">
        <v>156</v>
      </c>
      <c r="C208" s="22" t="s">
        <v>157</v>
      </c>
      <c r="D208" s="22" t="s">
        <v>533</v>
      </c>
      <c r="E208" s="22" t="s">
        <v>1659</v>
      </c>
      <c r="F208" s="22"/>
      <c r="G208" s="22" t="s">
        <v>170</v>
      </c>
      <c r="H208" s="22" t="s">
        <v>152</v>
      </c>
      <c r="I208" s="66">
        <v>175</v>
      </c>
    </row>
    <row r="209" spans="2:9" x14ac:dyDescent="0.25">
      <c r="B209" s="116" t="s">
        <v>158</v>
      </c>
      <c r="C209" s="117" t="s">
        <v>60</v>
      </c>
      <c r="D209" s="114" t="s">
        <v>533</v>
      </c>
      <c r="E209" s="22" t="s">
        <v>1660</v>
      </c>
      <c r="F209" s="22"/>
      <c r="G209" s="22" t="s">
        <v>170</v>
      </c>
      <c r="H209" s="22" t="s">
        <v>152</v>
      </c>
      <c r="I209" s="66">
        <v>175</v>
      </c>
    </row>
    <row r="210" spans="2:9" x14ac:dyDescent="0.25">
      <c r="B210" s="116" t="s">
        <v>293</v>
      </c>
      <c r="C210" s="22" t="s">
        <v>294</v>
      </c>
      <c r="D210" s="22" t="s">
        <v>533</v>
      </c>
      <c r="E210" s="22" t="s">
        <v>1661</v>
      </c>
      <c r="F210" s="22"/>
      <c r="G210" s="22" t="s">
        <v>170</v>
      </c>
      <c r="H210" s="22" t="s">
        <v>152</v>
      </c>
      <c r="I210" s="66">
        <v>175</v>
      </c>
    </row>
    <row r="211" spans="2:9" x14ac:dyDescent="0.25">
      <c r="B211" s="116" t="s">
        <v>159</v>
      </c>
      <c r="C211" s="118" t="s">
        <v>61</v>
      </c>
      <c r="D211" s="114" t="s">
        <v>533</v>
      </c>
      <c r="E211" s="22" t="s">
        <v>1662</v>
      </c>
      <c r="F211" s="22"/>
      <c r="G211" s="22" t="s">
        <v>170</v>
      </c>
      <c r="H211" s="22" t="s">
        <v>152</v>
      </c>
      <c r="I211" s="66">
        <v>175</v>
      </c>
    </row>
    <row r="212" spans="2:9" x14ac:dyDescent="0.25">
      <c r="B212" s="116" t="s">
        <v>160</v>
      </c>
      <c r="C212" s="118" t="s">
        <v>62</v>
      </c>
      <c r="D212" s="114" t="s">
        <v>533</v>
      </c>
      <c r="E212" s="22" t="s">
        <v>1663</v>
      </c>
      <c r="F212" s="22"/>
      <c r="G212" s="22" t="s">
        <v>170</v>
      </c>
      <c r="H212" s="22" t="s">
        <v>152</v>
      </c>
      <c r="I212" s="66">
        <v>175</v>
      </c>
    </row>
    <row r="213" spans="2:9" x14ac:dyDescent="0.25">
      <c r="B213" s="116" t="s">
        <v>160</v>
      </c>
      <c r="C213" s="118" t="s">
        <v>62</v>
      </c>
      <c r="D213" s="114" t="s">
        <v>533</v>
      </c>
      <c r="E213" s="22" t="s">
        <v>1663</v>
      </c>
      <c r="F213" s="22"/>
      <c r="G213" s="22" t="s">
        <v>170</v>
      </c>
      <c r="H213" s="22" t="s">
        <v>152</v>
      </c>
      <c r="I213" s="66">
        <v>175</v>
      </c>
    </row>
    <row r="214" spans="2:9" x14ac:dyDescent="0.25">
      <c r="B214" s="116" t="s">
        <v>153</v>
      </c>
      <c r="C214" s="118" t="s">
        <v>53</v>
      </c>
      <c r="D214" s="114" t="s">
        <v>533</v>
      </c>
      <c r="E214" s="22" t="s">
        <v>1664</v>
      </c>
      <c r="F214" s="22"/>
      <c r="G214" s="22" t="s">
        <v>170</v>
      </c>
      <c r="H214" s="22" t="s">
        <v>152</v>
      </c>
      <c r="I214" s="66">
        <v>175</v>
      </c>
    </row>
    <row r="215" spans="2:9" x14ac:dyDescent="0.25">
      <c r="B215" s="116" t="s">
        <v>161</v>
      </c>
      <c r="C215" s="118" t="s">
        <v>48</v>
      </c>
      <c r="D215" s="114" t="s">
        <v>616</v>
      </c>
      <c r="E215" s="22" t="s">
        <v>1665</v>
      </c>
      <c r="F215" s="22"/>
      <c r="G215" s="22" t="s">
        <v>170</v>
      </c>
      <c r="H215" s="22" t="s">
        <v>152</v>
      </c>
      <c r="I215" s="66">
        <v>200</v>
      </c>
    </row>
    <row r="216" spans="2:9" x14ac:dyDescent="0.25">
      <c r="B216" s="116" t="s">
        <v>162</v>
      </c>
      <c r="C216" s="118" t="s">
        <v>49</v>
      </c>
      <c r="D216" s="114" t="s">
        <v>616</v>
      </c>
      <c r="E216" s="22" t="s">
        <v>1666</v>
      </c>
      <c r="F216" s="22"/>
      <c r="G216" s="22" t="s">
        <v>170</v>
      </c>
      <c r="H216" s="22" t="s">
        <v>152</v>
      </c>
      <c r="I216" s="66">
        <v>200</v>
      </c>
    </row>
    <row r="217" spans="2:9" x14ac:dyDescent="0.25">
      <c r="B217" s="116" t="s">
        <v>163</v>
      </c>
      <c r="C217" s="118" t="s">
        <v>50</v>
      </c>
      <c r="D217" s="114" t="s">
        <v>616</v>
      </c>
      <c r="E217" s="22" t="s">
        <v>1667</v>
      </c>
      <c r="F217" s="22"/>
      <c r="G217" s="22" t="s">
        <v>170</v>
      </c>
      <c r="H217" s="22" t="s">
        <v>152</v>
      </c>
      <c r="I217" s="66">
        <v>200</v>
      </c>
    </row>
    <row r="218" spans="2:9" x14ac:dyDescent="0.25">
      <c r="B218" s="116" t="s">
        <v>164</v>
      </c>
      <c r="C218" s="118" t="s">
        <v>51</v>
      </c>
      <c r="D218" s="114" t="s">
        <v>616</v>
      </c>
      <c r="E218" s="22" t="s">
        <v>1668</v>
      </c>
      <c r="F218" s="22"/>
      <c r="G218" s="22" t="s">
        <v>170</v>
      </c>
      <c r="H218" s="22" t="s">
        <v>152</v>
      </c>
      <c r="I218" s="66">
        <v>200</v>
      </c>
    </row>
    <row r="219" spans="2:9" x14ac:dyDescent="0.25">
      <c r="B219" s="116" t="s">
        <v>165</v>
      </c>
      <c r="C219" s="22" t="s">
        <v>56</v>
      </c>
      <c r="D219" s="22" t="s">
        <v>616</v>
      </c>
      <c r="E219" s="22" t="s">
        <v>1669</v>
      </c>
      <c r="F219" s="22"/>
      <c r="G219" s="22" t="s">
        <v>170</v>
      </c>
      <c r="H219" s="22" t="s">
        <v>152</v>
      </c>
      <c r="I219" s="66">
        <v>200</v>
      </c>
    </row>
    <row r="220" spans="2:9" x14ac:dyDescent="0.25">
      <c r="B220" s="116" t="s">
        <v>166</v>
      </c>
      <c r="C220" s="22" t="s">
        <v>58</v>
      </c>
      <c r="D220" s="22" t="s">
        <v>616</v>
      </c>
      <c r="E220" s="22" t="s">
        <v>1670</v>
      </c>
      <c r="F220" s="22"/>
      <c r="G220" s="22" t="s">
        <v>170</v>
      </c>
      <c r="H220" s="22" t="s">
        <v>152</v>
      </c>
      <c r="I220" s="66">
        <v>200</v>
      </c>
    </row>
    <row r="221" spans="2:9" x14ac:dyDescent="0.25">
      <c r="B221" s="116" t="s">
        <v>291</v>
      </c>
      <c r="C221" s="22" t="s">
        <v>247</v>
      </c>
      <c r="D221" s="22" t="s">
        <v>616</v>
      </c>
      <c r="E221" s="22" t="s">
        <v>1671</v>
      </c>
      <c r="F221" s="22"/>
      <c r="G221" s="22" t="s">
        <v>170</v>
      </c>
      <c r="H221" s="22" t="s">
        <v>152</v>
      </c>
      <c r="I221" s="66">
        <v>200</v>
      </c>
    </row>
    <row r="222" spans="2:9" x14ac:dyDescent="0.25">
      <c r="B222" s="116" t="s">
        <v>83</v>
      </c>
      <c r="C222" s="22" t="s">
        <v>326</v>
      </c>
      <c r="D222" s="22" t="s">
        <v>616</v>
      </c>
      <c r="E222" s="22" t="s">
        <v>1672</v>
      </c>
      <c r="F222" s="22"/>
      <c r="G222" s="22" t="s">
        <v>170</v>
      </c>
      <c r="H222" s="22" t="s">
        <v>152</v>
      </c>
      <c r="I222" s="66">
        <v>200</v>
      </c>
    </row>
    <row r="223" spans="2:9" x14ac:dyDescent="0.25">
      <c r="B223" s="116" t="s">
        <v>321</v>
      </c>
      <c r="C223" s="22" t="s">
        <v>330</v>
      </c>
      <c r="D223" s="22" t="s">
        <v>616</v>
      </c>
      <c r="E223" s="22" t="s">
        <v>1673</v>
      </c>
      <c r="F223" s="22"/>
      <c r="G223" s="22" t="s">
        <v>170</v>
      </c>
      <c r="H223" s="22" t="s">
        <v>152</v>
      </c>
      <c r="I223" s="66">
        <v>200</v>
      </c>
    </row>
    <row r="224" spans="2:9" x14ac:dyDescent="0.25">
      <c r="B224" s="116" t="s">
        <v>293</v>
      </c>
      <c r="C224" s="22" t="s">
        <v>294</v>
      </c>
      <c r="D224" s="22" t="s">
        <v>656</v>
      </c>
      <c r="E224" s="22" t="s">
        <v>1674</v>
      </c>
      <c r="F224" s="22"/>
      <c r="G224" s="22" t="s">
        <v>170</v>
      </c>
      <c r="H224" s="22" t="s">
        <v>152</v>
      </c>
      <c r="I224" s="66">
        <v>240</v>
      </c>
    </row>
    <row r="225" spans="2:9" x14ac:dyDescent="0.25">
      <c r="B225" s="116" t="s">
        <v>153</v>
      </c>
      <c r="C225" s="22" t="s">
        <v>53</v>
      </c>
      <c r="D225" s="22" t="s">
        <v>656</v>
      </c>
      <c r="E225" s="22" t="s">
        <v>1675</v>
      </c>
      <c r="F225" s="22"/>
      <c r="G225" s="22" t="s">
        <v>170</v>
      </c>
      <c r="H225" s="22" t="s">
        <v>152</v>
      </c>
      <c r="I225" s="66">
        <v>240</v>
      </c>
    </row>
    <row r="226" spans="2:9" x14ac:dyDescent="0.25">
      <c r="B226" s="116" t="s">
        <v>163</v>
      </c>
      <c r="C226" s="22" t="s">
        <v>50</v>
      </c>
      <c r="D226" s="22" t="s">
        <v>656</v>
      </c>
      <c r="E226" s="22" t="s">
        <v>1676</v>
      </c>
      <c r="F226" s="22"/>
      <c r="G226" s="22" t="s">
        <v>170</v>
      </c>
      <c r="H226" s="22" t="s">
        <v>152</v>
      </c>
      <c r="I226" s="66">
        <v>240</v>
      </c>
    </row>
    <row r="227" spans="2:9" x14ac:dyDescent="0.25">
      <c r="B227" s="116" t="s">
        <v>164</v>
      </c>
      <c r="C227" s="22" t="s">
        <v>51</v>
      </c>
      <c r="D227" s="22" t="s">
        <v>656</v>
      </c>
      <c r="E227" s="22" t="s">
        <v>1677</v>
      </c>
      <c r="F227" s="22"/>
      <c r="G227" s="22" t="s">
        <v>170</v>
      </c>
      <c r="H227" s="22" t="s">
        <v>152</v>
      </c>
      <c r="I227" s="66">
        <v>240</v>
      </c>
    </row>
    <row r="228" spans="2:9" x14ac:dyDescent="0.25">
      <c r="B228" s="116" t="s">
        <v>167</v>
      </c>
      <c r="C228" s="22" t="s">
        <v>52</v>
      </c>
      <c r="D228" s="22" t="s">
        <v>656</v>
      </c>
      <c r="E228" s="22" t="s">
        <v>1678</v>
      </c>
      <c r="F228" s="22"/>
      <c r="G228" s="22" t="s">
        <v>170</v>
      </c>
      <c r="H228" s="22" t="s">
        <v>152</v>
      </c>
      <c r="I228" s="66">
        <v>240</v>
      </c>
    </row>
    <row r="229" spans="2:9" x14ac:dyDescent="0.25">
      <c r="B229" s="116" t="s">
        <v>165</v>
      </c>
      <c r="C229" s="22" t="s">
        <v>56</v>
      </c>
      <c r="D229" s="22" t="s">
        <v>656</v>
      </c>
      <c r="E229" s="22" t="s">
        <v>1679</v>
      </c>
      <c r="F229" s="22"/>
      <c r="G229" s="22" t="s">
        <v>170</v>
      </c>
      <c r="H229" s="22" t="s">
        <v>152</v>
      </c>
      <c r="I229" s="66">
        <v>240</v>
      </c>
    </row>
    <row r="230" spans="2:9" x14ac:dyDescent="0.25">
      <c r="B230" s="116" t="s">
        <v>166</v>
      </c>
      <c r="C230" s="22" t="s">
        <v>58</v>
      </c>
      <c r="D230" s="22" t="s">
        <v>656</v>
      </c>
      <c r="E230" s="22" t="s">
        <v>1680</v>
      </c>
      <c r="F230" s="22"/>
      <c r="G230" s="22" t="s">
        <v>170</v>
      </c>
      <c r="H230" s="22" t="s">
        <v>152</v>
      </c>
      <c r="I230" s="66">
        <v>240</v>
      </c>
    </row>
    <row r="231" spans="2:9" x14ac:dyDescent="0.25">
      <c r="B231" s="116" t="s">
        <v>83</v>
      </c>
      <c r="C231" s="22" t="s">
        <v>326</v>
      </c>
      <c r="D231" s="22" t="s">
        <v>656</v>
      </c>
      <c r="E231" s="22" t="s">
        <v>1681</v>
      </c>
      <c r="F231" s="22"/>
      <c r="G231" s="22" t="s">
        <v>170</v>
      </c>
      <c r="H231" s="22" t="s">
        <v>152</v>
      </c>
      <c r="I231" s="66">
        <v>240</v>
      </c>
    </row>
    <row r="232" spans="2:9" x14ac:dyDescent="0.25">
      <c r="B232" s="116" t="s">
        <v>321</v>
      </c>
      <c r="C232" s="22" t="s">
        <v>330</v>
      </c>
      <c r="D232" s="22" t="s">
        <v>656</v>
      </c>
      <c r="E232" s="22" t="s">
        <v>1682</v>
      </c>
      <c r="F232" s="22"/>
      <c r="G232" s="22" t="s">
        <v>170</v>
      </c>
      <c r="H232" s="22" t="s">
        <v>152</v>
      </c>
      <c r="I232" s="66">
        <v>240</v>
      </c>
    </row>
    <row r="233" spans="2:9" x14ac:dyDescent="0.25">
      <c r="B233" s="116" t="s">
        <v>149</v>
      </c>
      <c r="C233" s="22" t="s">
        <v>150</v>
      </c>
      <c r="D233" s="22" t="s">
        <v>558</v>
      </c>
      <c r="E233" s="22" t="s">
        <v>1683</v>
      </c>
      <c r="F233" s="22"/>
      <c r="G233" s="22" t="s">
        <v>170</v>
      </c>
      <c r="H233" s="22" t="s">
        <v>152</v>
      </c>
      <c r="I233" s="66">
        <v>175</v>
      </c>
    </row>
    <row r="234" spans="2:9" x14ac:dyDescent="0.25">
      <c r="B234" s="116" t="s">
        <v>154</v>
      </c>
      <c r="C234" s="117" t="s">
        <v>55</v>
      </c>
      <c r="D234" s="114" t="s">
        <v>558</v>
      </c>
      <c r="E234" s="22" t="s">
        <v>1684</v>
      </c>
      <c r="F234" s="22"/>
      <c r="G234" s="22" t="s">
        <v>170</v>
      </c>
      <c r="H234" s="22" t="s">
        <v>152</v>
      </c>
      <c r="I234" s="66">
        <v>175</v>
      </c>
    </row>
    <row r="235" spans="2:9" x14ac:dyDescent="0.25">
      <c r="B235" s="116" t="s">
        <v>238</v>
      </c>
      <c r="C235" s="22" t="s">
        <v>57</v>
      </c>
      <c r="D235" s="22" t="s">
        <v>558</v>
      </c>
      <c r="E235" s="22" t="s">
        <v>1685</v>
      </c>
      <c r="F235" s="22"/>
      <c r="G235" s="22" t="s">
        <v>170</v>
      </c>
      <c r="H235" s="22" t="s">
        <v>152</v>
      </c>
      <c r="I235" s="66">
        <v>175</v>
      </c>
    </row>
    <row r="236" spans="2:9" x14ac:dyDescent="0.25">
      <c r="B236" s="116" t="s">
        <v>156</v>
      </c>
      <c r="C236" s="118" t="s">
        <v>157</v>
      </c>
      <c r="D236" s="22" t="s">
        <v>558</v>
      </c>
      <c r="E236" s="22" t="s">
        <v>1686</v>
      </c>
      <c r="F236" s="22"/>
      <c r="G236" s="22" t="s">
        <v>170</v>
      </c>
      <c r="H236" s="22" t="s">
        <v>152</v>
      </c>
      <c r="I236" s="66">
        <v>175</v>
      </c>
    </row>
    <row r="237" spans="2:9" x14ac:dyDescent="0.25">
      <c r="B237" s="116" t="s">
        <v>158</v>
      </c>
      <c r="C237" s="22" t="s">
        <v>60</v>
      </c>
      <c r="D237" s="22" t="s">
        <v>558</v>
      </c>
      <c r="E237" s="22" t="s">
        <v>1687</v>
      </c>
      <c r="F237" s="22"/>
      <c r="G237" s="22" t="s">
        <v>170</v>
      </c>
      <c r="H237" s="22" t="s">
        <v>152</v>
      </c>
      <c r="I237" s="66">
        <v>175</v>
      </c>
    </row>
    <row r="238" spans="2:9" x14ac:dyDescent="0.25">
      <c r="B238" s="116" t="s">
        <v>293</v>
      </c>
      <c r="C238" s="22" t="s">
        <v>294</v>
      </c>
      <c r="D238" s="22" t="s">
        <v>558</v>
      </c>
      <c r="E238" s="22" t="s">
        <v>1688</v>
      </c>
      <c r="F238" s="22"/>
      <c r="G238" s="22" t="s">
        <v>170</v>
      </c>
      <c r="H238" s="22" t="s">
        <v>152</v>
      </c>
      <c r="I238" s="66">
        <v>175</v>
      </c>
    </row>
    <row r="239" spans="2:9" x14ac:dyDescent="0.25">
      <c r="B239" s="116" t="s">
        <v>159</v>
      </c>
      <c r="C239" s="22" t="s">
        <v>61</v>
      </c>
      <c r="D239" s="22" t="s">
        <v>558</v>
      </c>
      <c r="E239" s="22" t="s">
        <v>1689</v>
      </c>
      <c r="F239" s="22"/>
      <c r="G239" s="22" t="s">
        <v>170</v>
      </c>
      <c r="H239" s="22" t="s">
        <v>152</v>
      </c>
      <c r="I239" s="66">
        <v>175</v>
      </c>
    </row>
    <row r="240" spans="2:9" x14ac:dyDescent="0.25">
      <c r="B240" s="116" t="s">
        <v>160</v>
      </c>
      <c r="C240" s="22" t="s">
        <v>62</v>
      </c>
      <c r="D240" s="22" t="s">
        <v>558</v>
      </c>
      <c r="E240" s="22" t="s">
        <v>1690</v>
      </c>
      <c r="F240" s="22"/>
      <c r="G240" s="22" t="s">
        <v>170</v>
      </c>
      <c r="H240" s="22" t="s">
        <v>152</v>
      </c>
      <c r="I240" s="66">
        <v>175</v>
      </c>
    </row>
    <row r="241" spans="2:9" x14ac:dyDescent="0.25">
      <c r="B241" s="116" t="s">
        <v>160</v>
      </c>
      <c r="C241" s="22" t="s">
        <v>62</v>
      </c>
      <c r="D241" s="22" t="s">
        <v>558</v>
      </c>
      <c r="E241" s="22" t="s">
        <v>1690</v>
      </c>
      <c r="F241" s="22"/>
      <c r="G241" s="22" t="s">
        <v>170</v>
      </c>
      <c r="H241" s="22" t="s">
        <v>152</v>
      </c>
      <c r="I241" s="66">
        <v>175</v>
      </c>
    </row>
    <row r="242" spans="2:9" x14ac:dyDescent="0.25">
      <c r="B242" s="116" t="s">
        <v>153</v>
      </c>
      <c r="C242" s="118" t="s">
        <v>53</v>
      </c>
      <c r="D242" s="22" t="s">
        <v>558</v>
      </c>
      <c r="E242" s="22" t="s">
        <v>1691</v>
      </c>
      <c r="F242" s="22"/>
      <c r="G242" s="22" t="s">
        <v>170</v>
      </c>
      <c r="H242" s="22" t="s">
        <v>152</v>
      </c>
      <c r="I242" s="66">
        <v>175</v>
      </c>
    </row>
    <row r="243" spans="2:9" x14ac:dyDescent="0.25">
      <c r="B243" s="116" t="s">
        <v>149</v>
      </c>
      <c r="C243" s="22" t="s">
        <v>150</v>
      </c>
      <c r="D243" s="22" t="s">
        <v>687</v>
      </c>
      <c r="E243" s="22" t="s">
        <v>1692</v>
      </c>
      <c r="F243" s="22"/>
      <c r="G243" s="22" t="s">
        <v>170</v>
      </c>
      <c r="H243" s="22" t="s">
        <v>152</v>
      </c>
      <c r="I243" s="66">
        <v>229</v>
      </c>
    </row>
    <row r="244" spans="2:9" x14ac:dyDescent="0.25">
      <c r="B244" s="116" t="s">
        <v>154</v>
      </c>
      <c r="C244" s="22" t="s">
        <v>55</v>
      </c>
      <c r="D244" s="22" t="s">
        <v>687</v>
      </c>
      <c r="E244" s="22" t="s">
        <v>1693</v>
      </c>
      <c r="F244" s="22"/>
      <c r="G244" s="22" t="s">
        <v>170</v>
      </c>
      <c r="H244" s="22" t="s">
        <v>152</v>
      </c>
      <c r="I244" s="66">
        <v>229</v>
      </c>
    </row>
    <row r="245" spans="2:9" x14ac:dyDescent="0.25">
      <c r="B245" s="116" t="s">
        <v>238</v>
      </c>
      <c r="C245" s="22" t="s">
        <v>57</v>
      </c>
      <c r="D245" s="22" t="s">
        <v>687</v>
      </c>
      <c r="E245" s="22" t="s">
        <v>1694</v>
      </c>
      <c r="F245" s="22"/>
      <c r="G245" s="22" t="s">
        <v>170</v>
      </c>
      <c r="H245" s="22" t="s">
        <v>152</v>
      </c>
      <c r="I245" s="66">
        <v>229</v>
      </c>
    </row>
    <row r="246" spans="2:9" x14ac:dyDescent="0.25">
      <c r="B246" s="116" t="s">
        <v>156</v>
      </c>
      <c r="C246" s="22" t="s">
        <v>157</v>
      </c>
      <c r="D246" s="22" t="s">
        <v>687</v>
      </c>
      <c r="E246" s="22" t="s">
        <v>1695</v>
      </c>
      <c r="F246" s="22"/>
      <c r="G246" s="22" t="s">
        <v>170</v>
      </c>
      <c r="H246" s="22" t="s">
        <v>152</v>
      </c>
      <c r="I246" s="66">
        <v>229</v>
      </c>
    </row>
    <row r="247" spans="2:9" x14ac:dyDescent="0.25">
      <c r="B247" s="116" t="s">
        <v>293</v>
      </c>
      <c r="C247" s="22" t="s">
        <v>294</v>
      </c>
      <c r="D247" s="22" t="s">
        <v>687</v>
      </c>
      <c r="E247" s="22" t="s">
        <v>1696</v>
      </c>
      <c r="F247" s="22"/>
      <c r="G247" s="22" t="s">
        <v>170</v>
      </c>
      <c r="H247" s="22" t="s">
        <v>152</v>
      </c>
      <c r="I247" s="66">
        <v>229</v>
      </c>
    </row>
    <row r="248" spans="2:9" x14ac:dyDescent="0.25">
      <c r="B248" s="116" t="s">
        <v>160</v>
      </c>
      <c r="C248" s="118" t="s">
        <v>62</v>
      </c>
      <c r="D248" s="114" t="s">
        <v>687</v>
      </c>
      <c r="E248" s="22" t="s">
        <v>1697</v>
      </c>
      <c r="F248" s="22"/>
      <c r="G248" s="22" t="s">
        <v>170</v>
      </c>
      <c r="H248" s="22" t="s">
        <v>152</v>
      </c>
      <c r="I248" s="66">
        <v>229</v>
      </c>
    </row>
    <row r="249" spans="2:9" x14ac:dyDescent="0.25">
      <c r="B249" s="116" t="s">
        <v>153</v>
      </c>
      <c r="C249" s="117" t="s">
        <v>53</v>
      </c>
      <c r="D249" s="114" t="s">
        <v>687</v>
      </c>
      <c r="E249" s="22" t="s">
        <v>1698</v>
      </c>
      <c r="F249" s="22"/>
      <c r="G249" s="22" t="s">
        <v>170</v>
      </c>
      <c r="H249" s="22" t="s">
        <v>152</v>
      </c>
      <c r="I249" s="66">
        <v>229</v>
      </c>
    </row>
    <row r="250" spans="2:9" x14ac:dyDescent="0.25">
      <c r="B250" s="116" t="s">
        <v>168</v>
      </c>
      <c r="C250" s="117" t="s">
        <v>54</v>
      </c>
      <c r="D250" s="114" t="s">
        <v>687</v>
      </c>
      <c r="E250" s="22" t="s">
        <v>1699</v>
      </c>
      <c r="F250" s="22"/>
      <c r="G250" s="22" t="s">
        <v>170</v>
      </c>
      <c r="H250" s="22" t="s">
        <v>152</v>
      </c>
      <c r="I250" s="66">
        <v>229</v>
      </c>
    </row>
    <row r="251" spans="2:9" x14ac:dyDescent="0.25">
      <c r="B251" s="116" t="s">
        <v>322</v>
      </c>
      <c r="C251" s="117" t="s">
        <v>328</v>
      </c>
      <c r="D251" s="114" t="s">
        <v>687</v>
      </c>
      <c r="E251" s="22" t="s">
        <v>1700</v>
      </c>
      <c r="F251" s="22"/>
      <c r="G251" s="22" t="s">
        <v>170</v>
      </c>
      <c r="H251" s="22" t="s">
        <v>152</v>
      </c>
      <c r="I251" s="66">
        <v>229</v>
      </c>
    </row>
    <row r="252" spans="2:9" x14ac:dyDescent="0.25">
      <c r="B252" s="116" t="s">
        <v>381</v>
      </c>
      <c r="C252" s="117" t="s">
        <v>382</v>
      </c>
      <c r="D252" s="114" t="s">
        <v>687</v>
      </c>
      <c r="E252" s="22" t="s">
        <v>1701</v>
      </c>
      <c r="F252" s="22"/>
      <c r="G252" s="22" t="s">
        <v>170</v>
      </c>
      <c r="H252" s="22" t="s">
        <v>152</v>
      </c>
      <c r="I252" s="66">
        <v>229</v>
      </c>
    </row>
    <row r="253" spans="2:9" x14ac:dyDescent="0.25">
      <c r="B253" s="116" t="s">
        <v>161</v>
      </c>
      <c r="C253" s="117" t="s">
        <v>48</v>
      </c>
      <c r="D253" s="114" t="s">
        <v>687</v>
      </c>
      <c r="E253" s="22" t="s">
        <v>1702</v>
      </c>
      <c r="F253" s="22"/>
      <c r="G253" s="22" t="s">
        <v>170</v>
      </c>
      <c r="H253" s="22" t="s">
        <v>152</v>
      </c>
      <c r="I253" s="66">
        <v>229</v>
      </c>
    </row>
    <row r="254" spans="2:9" x14ac:dyDescent="0.25">
      <c r="B254" s="116" t="s">
        <v>162</v>
      </c>
      <c r="C254" s="117" t="s">
        <v>49</v>
      </c>
      <c r="D254" s="114" t="s">
        <v>687</v>
      </c>
      <c r="E254" s="22" t="s">
        <v>1703</v>
      </c>
      <c r="F254" s="22"/>
      <c r="G254" s="22" t="s">
        <v>170</v>
      </c>
      <c r="H254" s="22" t="s">
        <v>152</v>
      </c>
      <c r="I254" s="66">
        <v>229</v>
      </c>
    </row>
    <row r="255" spans="2:9" x14ac:dyDescent="0.25">
      <c r="B255" s="116" t="s">
        <v>163</v>
      </c>
      <c r="C255" s="118" t="s">
        <v>50</v>
      </c>
      <c r="D255" s="114" t="s">
        <v>687</v>
      </c>
      <c r="E255" s="22" t="s">
        <v>1704</v>
      </c>
      <c r="F255" s="22"/>
      <c r="G255" s="22" t="s">
        <v>170</v>
      </c>
      <c r="H255" s="22" t="s">
        <v>152</v>
      </c>
      <c r="I255" s="66">
        <v>229</v>
      </c>
    </row>
    <row r="256" spans="2:9" x14ac:dyDescent="0.25">
      <c r="B256" s="116" t="s">
        <v>164</v>
      </c>
      <c r="C256" s="117" t="s">
        <v>51</v>
      </c>
      <c r="D256" s="114" t="s">
        <v>687</v>
      </c>
      <c r="E256" s="22" t="s">
        <v>1705</v>
      </c>
      <c r="F256" s="22"/>
      <c r="G256" s="22" t="s">
        <v>170</v>
      </c>
      <c r="H256" s="22" t="s">
        <v>152</v>
      </c>
      <c r="I256" s="66">
        <v>229</v>
      </c>
    </row>
    <row r="257" spans="2:9" x14ac:dyDescent="0.25">
      <c r="B257" s="116" t="s">
        <v>167</v>
      </c>
      <c r="C257" s="117" t="s">
        <v>52</v>
      </c>
      <c r="D257" s="114" t="s">
        <v>687</v>
      </c>
      <c r="E257" s="22" t="s">
        <v>1706</v>
      </c>
      <c r="F257" s="22"/>
      <c r="G257" s="22" t="s">
        <v>170</v>
      </c>
      <c r="H257" s="22" t="s">
        <v>152</v>
      </c>
      <c r="I257" s="66">
        <v>229</v>
      </c>
    </row>
    <row r="258" spans="2:9" x14ac:dyDescent="0.25">
      <c r="B258" s="116" t="s">
        <v>165</v>
      </c>
      <c r="C258" s="117" t="s">
        <v>56</v>
      </c>
      <c r="D258" s="114" t="s">
        <v>687</v>
      </c>
      <c r="E258" s="22" t="s">
        <v>1707</v>
      </c>
      <c r="F258" s="22"/>
      <c r="G258" s="22" t="s">
        <v>170</v>
      </c>
      <c r="H258" s="22" t="s">
        <v>152</v>
      </c>
      <c r="I258" s="66">
        <v>229</v>
      </c>
    </row>
    <row r="259" spans="2:9" x14ac:dyDescent="0.25">
      <c r="B259" s="116" t="s">
        <v>166</v>
      </c>
      <c r="C259" s="117" t="s">
        <v>58</v>
      </c>
      <c r="D259" s="114" t="s">
        <v>687</v>
      </c>
      <c r="E259" s="22" t="s">
        <v>1708</v>
      </c>
      <c r="F259" s="22"/>
      <c r="G259" s="22" t="s">
        <v>170</v>
      </c>
      <c r="H259" s="22" t="s">
        <v>152</v>
      </c>
      <c r="I259" s="66">
        <v>229</v>
      </c>
    </row>
    <row r="260" spans="2:9" x14ac:dyDescent="0.25">
      <c r="B260" s="116" t="s">
        <v>291</v>
      </c>
      <c r="C260" s="117" t="s">
        <v>247</v>
      </c>
      <c r="D260" s="114" t="s">
        <v>687</v>
      </c>
      <c r="E260" s="22" t="s">
        <v>1709</v>
      </c>
      <c r="F260" s="22"/>
      <c r="G260" s="22" t="s">
        <v>170</v>
      </c>
      <c r="H260" s="22" t="s">
        <v>152</v>
      </c>
      <c r="I260" s="66">
        <v>229</v>
      </c>
    </row>
    <row r="261" spans="2:9" x14ac:dyDescent="0.25">
      <c r="B261" s="116" t="s">
        <v>83</v>
      </c>
      <c r="C261" s="117" t="s">
        <v>326</v>
      </c>
      <c r="D261" s="114" t="s">
        <v>687</v>
      </c>
      <c r="E261" s="22" t="s">
        <v>1710</v>
      </c>
      <c r="F261" s="22"/>
      <c r="G261" s="22" t="s">
        <v>170</v>
      </c>
      <c r="H261" s="22" t="s">
        <v>152</v>
      </c>
      <c r="I261" s="66">
        <v>229</v>
      </c>
    </row>
    <row r="262" spans="2:9" x14ac:dyDescent="0.25">
      <c r="B262" s="116" t="s">
        <v>321</v>
      </c>
      <c r="C262" s="118" t="s">
        <v>330</v>
      </c>
      <c r="D262" s="114" t="s">
        <v>687</v>
      </c>
      <c r="E262" s="22" t="s">
        <v>1711</v>
      </c>
      <c r="F262" s="22"/>
      <c r="G262" s="22" t="s">
        <v>170</v>
      </c>
      <c r="H262" s="22" t="s">
        <v>152</v>
      </c>
      <c r="I262" s="66">
        <v>229</v>
      </c>
    </row>
    <row r="263" spans="2:9" x14ac:dyDescent="0.25">
      <c r="B263" s="116" t="s">
        <v>168</v>
      </c>
      <c r="C263" s="118" t="s">
        <v>54</v>
      </c>
      <c r="D263" s="114" t="s">
        <v>1712</v>
      </c>
      <c r="E263" s="22" t="s">
        <v>1713</v>
      </c>
      <c r="F263" s="22"/>
      <c r="G263" s="22" t="s">
        <v>1462</v>
      </c>
      <c r="H263" s="22" t="s">
        <v>152</v>
      </c>
      <c r="I263" s="66">
        <v>235.94</v>
      </c>
    </row>
    <row r="264" spans="2:9" x14ac:dyDescent="0.25">
      <c r="B264" s="116" t="s">
        <v>322</v>
      </c>
      <c r="C264" s="117" t="s">
        <v>328</v>
      </c>
      <c r="D264" s="114" t="s">
        <v>1712</v>
      </c>
      <c r="E264" s="22" t="s">
        <v>1714</v>
      </c>
      <c r="F264" s="22"/>
      <c r="G264" s="22" t="s">
        <v>1462</v>
      </c>
      <c r="H264" s="22" t="s">
        <v>152</v>
      </c>
      <c r="I264" s="66">
        <v>240.98</v>
      </c>
    </row>
    <row r="265" spans="2:9" x14ac:dyDescent="0.25">
      <c r="B265" s="116" t="s">
        <v>168</v>
      </c>
      <c r="C265" s="118" t="s">
        <v>54</v>
      </c>
      <c r="D265" s="114" t="s">
        <v>1712</v>
      </c>
      <c r="E265" s="22" t="s">
        <v>1715</v>
      </c>
      <c r="F265" s="22"/>
      <c r="G265" s="22" t="s">
        <v>1471</v>
      </c>
      <c r="H265" s="22" t="s">
        <v>152</v>
      </c>
      <c r="I265" s="66">
        <v>363.91</v>
      </c>
    </row>
    <row r="266" spans="2:9" x14ac:dyDescent="0.25">
      <c r="B266" s="116" t="s">
        <v>322</v>
      </c>
      <c r="C266" s="118" t="s">
        <v>328</v>
      </c>
      <c r="D266" s="114" t="s">
        <v>1712</v>
      </c>
      <c r="E266" s="22" t="s">
        <v>1716</v>
      </c>
      <c r="F266" s="22"/>
      <c r="G266" s="22" t="s">
        <v>1471</v>
      </c>
      <c r="H266" s="22" t="s">
        <v>152</v>
      </c>
      <c r="I266" s="66">
        <v>371.68</v>
      </c>
    </row>
    <row r="267" spans="2:9" x14ac:dyDescent="0.25">
      <c r="B267" s="116" t="s">
        <v>149</v>
      </c>
      <c r="C267" s="118" t="s">
        <v>150</v>
      </c>
      <c r="D267" s="114" t="s">
        <v>724</v>
      </c>
      <c r="E267" s="22" t="s">
        <v>1717</v>
      </c>
      <c r="F267" s="22"/>
      <c r="G267" s="22" t="s">
        <v>170</v>
      </c>
      <c r="H267" s="22" t="s">
        <v>152</v>
      </c>
      <c r="I267" s="66">
        <v>175</v>
      </c>
    </row>
    <row r="268" spans="2:9" x14ac:dyDescent="0.25">
      <c r="B268" s="116" t="s">
        <v>154</v>
      </c>
      <c r="C268" s="117" t="s">
        <v>55</v>
      </c>
      <c r="D268" s="114" t="s">
        <v>724</v>
      </c>
      <c r="E268" s="22" t="s">
        <v>1718</v>
      </c>
      <c r="F268" s="22"/>
      <c r="G268" s="22" t="s">
        <v>170</v>
      </c>
      <c r="H268" s="22" t="s">
        <v>152</v>
      </c>
      <c r="I268" s="66">
        <v>175</v>
      </c>
    </row>
    <row r="269" spans="2:9" x14ac:dyDescent="0.25">
      <c r="B269" s="116" t="s">
        <v>238</v>
      </c>
      <c r="C269" s="118" t="s">
        <v>57</v>
      </c>
      <c r="D269" s="114" t="s">
        <v>724</v>
      </c>
      <c r="E269" s="22" t="s">
        <v>1719</v>
      </c>
      <c r="F269" s="22"/>
      <c r="G269" s="22" t="s">
        <v>170</v>
      </c>
      <c r="H269" s="22" t="s">
        <v>152</v>
      </c>
      <c r="I269" s="66">
        <v>175</v>
      </c>
    </row>
    <row r="270" spans="2:9" x14ac:dyDescent="0.25">
      <c r="B270" s="116" t="s">
        <v>156</v>
      </c>
      <c r="C270" s="118" t="s">
        <v>157</v>
      </c>
      <c r="D270" s="114" t="s">
        <v>724</v>
      </c>
      <c r="E270" s="22" t="s">
        <v>1720</v>
      </c>
      <c r="F270" s="22"/>
      <c r="G270" s="22" t="s">
        <v>170</v>
      </c>
      <c r="H270" s="22" t="s">
        <v>152</v>
      </c>
      <c r="I270" s="66">
        <v>175</v>
      </c>
    </row>
    <row r="271" spans="2:9" x14ac:dyDescent="0.25">
      <c r="B271" s="116" t="s">
        <v>158</v>
      </c>
      <c r="C271" s="118" t="s">
        <v>60</v>
      </c>
      <c r="D271" s="114" t="s">
        <v>724</v>
      </c>
      <c r="E271" s="22" t="s">
        <v>1721</v>
      </c>
      <c r="F271" s="22"/>
      <c r="G271" s="22" t="s">
        <v>170</v>
      </c>
      <c r="H271" s="22" t="s">
        <v>152</v>
      </c>
      <c r="I271" s="66">
        <v>175</v>
      </c>
    </row>
    <row r="272" spans="2:9" x14ac:dyDescent="0.25">
      <c r="B272" s="116" t="s">
        <v>293</v>
      </c>
      <c r="C272" s="118" t="s">
        <v>294</v>
      </c>
      <c r="D272" s="114" t="s">
        <v>724</v>
      </c>
      <c r="E272" s="22" t="s">
        <v>1722</v>
      </c>
      <c r="F272" s="22"/>
      <c r="G272" s="22" t="s">
        <v>170</v>
      </c>
      <c r="H272" s="22" t="s">
        <v>152</v>
      </c>
      <c r="I272" s="66">
        <v>175</v>
      </c>
    </row>
    <row r="273" spans="2:9" x14ac:dyDescent="0.25">
      <c r="B273" s="116" t="s">
        <v>159</v>
      </c>
      <c r="C273" s="118" t="s">
        <v>61</v>
      </c>
      <c r="D273" s="114" t="s">
        <v>724</v>
      </c>
      <c r="E273" s="22" t="s">
        <v>1723</v>
      </c>
      <c r="F273" s="22"/>
      <c r="G273" s="22" t="s">
        <v>170</v>
      </c>
      <c r="H273" s="22" t="s">
        <v>152</v>
      </c>
      <c r="I273" s="66">
        <v>175</v>
      </c>
    </row>
    <row r="274" spans="2:9" x14ac:dyDescent="0.25">
      <c r="B274" s="116" t="s">
        <v>160</v>
      </c>
      <c r="C274" s="22" t="s">
        <v>62</v>
      </c>
      <c r="D274" s="22" t="s">
        <v>724</v>
      </c>
      <c r="E274" s="22" t="s">
        <v>1724</v>
      </c>
      <c r="F274" s="22"/>
      <c r="G274" s="22" t="s">
        <v>170</v>
      </c>
      <c r="H274" s="22" t="s">
        <v>152</v>
      </c>
      <c r="I274" s="66">
        <v>175</v>
      </c>
    </row>
    <row r="275" spans="2:9" x14ac:dyDescent="0.25">
      <c r="B275" s="116" t="s">
        <v>160</v>
      </c>
      <c r="C275" s="22" t="s">
        <v>62</v>
      </c>
      <c r="D275" s="22" t="s">
        <v>724</v>
      </c>
      <c r="E275" s="22" t="s">
        <v>1724</v>
      </c>
      <c r="F275" s="22"/>
      <c r="G275" s="22" t="s">
        <v>170</v>
      </c>
      <c r="H275" s="22" t="s">
        <v>152</v>
      </c>
      <c r="I275" s="66">
        <v>175</v>
      </c>
    </row>
    <row r="276" spans="2:9" x14ac:dyDescent="0.25">
      <c r="B276" s="116" t="s">
        <v>153</v>
      </c>
      <c r="C276" s="22" t="s">
        <v>53</v>
      </c>
      <c r="D276" s="22" t="s">
        <v>724</v>
      </c>
      <c r="E276" s="22" t="s">
        <v>1725</v>
      </c>
      <c r="F276" s="22"/>
      <c r="G276" s="22" t="s">
        <v>170</v>
      </c>
      <c r="H276" s="22" t="s">
        <v>152</v>
      </c>
      <c r="I276" s="66">
        <v>175</v>
      </c>
    </row>
    <row r="277" spans="2:9" x14ac:dyDescent="0.25">
      <c r="B277" s="116" t="s">
        <v>160</v>
      </c>
      <c r="C277" s="22" t="s">
        <v>62</v>
      </c>
      <c r="D277" s="22" t="s">
        <v>638</v>
      </c>
      <c r="E277" s="22" t="s">
        <v>1726</v>
      </c>
      <c r="F277" s="22"/>
      <c r="G277" s="22" t="s">
        <v>1462</v>
      </c>
      <c r="H277" s="22" t="s">
        <v>152</v>
      </c>
      <c r="I277" s="66">
        <v>243.21</v>
      </c>
    </row>
    <row r="278" spans="2:9" x14ac:dyDescent="0.25">
      <c r="B278" s="116" t="s">
        <v>168</v>
      </c>
      <c r="C278" s="22" t="s">
        <v>54</v>
      </c>
      <c r="D278" s="22" t="s">
        <v>638</v>
      </c>
      <c r="E278" s="22" t="s">
        <v>1727</v>
      </c>
      <c r="F278" s="22"/>
      <c r="G278" s="22" t="s">
        <v>1462</v>
      </c>
      <c r="H278" s="22" t="s">
        <v>152</v>
      </c>
      <c r="I278" s="66">
        <v>235.94</v>
      </c>
    </row>
    <row r="279" spans="2:9" x14ac:dyDescent="0.25">
      <c r="B279" s="116" t="s">
        <v>163</v>
      </c>
      <c r="C279" s="22" t="s">
        <v>50</v>
      </c>
      <c r="D279" s="22" t="s">
        <v>638</v>
      </c>
      <c r="E279" s="22" t="s">
        <v>1728</v>
      </c>
      <c r="F279" s="22"/>
      <c r="G279" s="22" t="s">
        <v>1462</v>
      </c>
      <c r="H279" s="22" t="s">
        <v>152</v>
      </c>
      <c r="I279" s="66">
        <v>252.97</v>
      </c>
    </row>
    <row r="280" spans="2:9" x14ac:dyDescent="0.25">
      <c r="B280" s="116" t="s">
        <v>164</v>
      </c>
      <c r="C280" s="22" t="s">
        <v>51</v>
      </c>
      <c r="D280" s="22" t="s">
        <v>638</v>
      </c>
      <c r="E280" s="22" t="s">
        <v>1729</v>
      </c>
      <c r="F280" s="22"/>
      <c r="G280" s="22" t="s">
        <v>1462</v>
      </c>
      <c r="H280" s="22" t="s">
        <v>152</v>
      </c>
      <c r="I280" s="66">
        <v>250.37</v>
      </c>
    </row>
    <row r="281" spans="2:9" x14ac:dyDescent="0.25">
      <c r="B281" s="116" t="s">
        <v>167</v>
      </c>
      <c r="C281" s="22" t="s">
        <v>52</v>
      </c>
      <c r="D281" s="22" t="s">
        <v>638</v>
      </c>
      <c r="E281" s="22" t="s">
        <v>1730</v>
      </c>
      <c r="F281" s="22"/>
      <c r="G281" s="22" t="s">
        <v>1462</v>
      </c>
      <c r="H281" s="22" t="s">
        <v>152</v>
      </c>
      <c r="I281" s="66">
        <v>265.32</v>
      </c>
    </row>
    <row r="282" spans="2:9" x14ac:dyDescent="0.25">
      <c r="B282" s="116" t="s">
        <v>165</v>
      </c>
      <c r="C282" s="118" t="s">
        <v>56</v>
      </c>
      <c r="D282" s="114" t="s">
        <v>638</v>
      </c>
      <c r="E282" s="22" t="s">
        <v>1731</v>
      </c>
      <c r="F282" s="22"/>
      <c r="G282" s="22" t="s">
        <v>1462</v>
      </c>
      <c r="H282" s="22" t="s">
        <v>152</v>
      </c>
      <c r="I282" s="66">
        <v>265.32</v>
      </c>
    </row>
    <row r="283" spans="2:9" x14ac:dyDescent="0.25">
      <c r="B283" s="116" t="s">
        <v>83</v>
      </c>
      <c r="C283" s="22" t="s">
        <v>326</v>
      </c>
      <c r="D283" s="22" t="s">
        <v>638</v>
      </c>
      <c r="E283" s="22" t="s">
        <v>1732</v>
      </c>
      <c r="F283" s="22"/>
      <c r="G283" s="22" t="s">
        <v>1462</v>
      </c>
      <c r="H283" s="22" t="s">
        <v>152</v>
      </c>
      <c r="I283" s="66">
        <v>257.62</v>
      </c>
    </row>
    <row r="284" spans="2:9" x14ac:dyDescent="0.25">
      <c r="B284" s="120" t="s">
        <v>160</v>
      </c>
      <c r="C284" s="22" t="s">
        <v>62</v>
      </c>
      <c r="D284" s="22" t="s">
        <v>638</v>
      </c>
      <c r="E284" s="22" t="s">
        <v>1733</v>
      </c>
      <c r="F284" s="22"/>
      <c r="G284" s="22" t="s">
        <v>1471</v>
      </c>
      <c r="H284" s="22" t="s">
        <v>152</v>
      </c>
      <c r="I284" s="66">
        <v>375.11</v>
      </c>
    </row>
    <row r="285" spans="2:9" x14ac:dyDescent="0.25">
      <c r="B285" s="116" t="s">
        <v>168</v>
      </c>
      <c r="C285" s="22" t="s">
        <v>54</v>
      </c>
      <c r="D285" s="22" t="s">
        <v>638</v>
      </c>
      <c r="E285" s="22" t="s">
        <v>1734</v>
      </c>
      <c r="F285" s="22"/>
      <c r="G285" s="22" t="s">
        <v>1471</v>
      </c>
      <c r="H285" s="22" t="s">
        <v>152</v>
      </c>
      <c r="I285" s="66">
        <v>363.91</v>
      </c>
    </row>
    <row r="286" spans="2:9" x14ac:dyDescent="0.25">
      <c r="B286" s="116" t="s">
        <v>163</v>
      </c>
      <c r="C286" s="22" t="s">
        <v>50</v>
      </c>
      <c r="D286" s="22" t="s">
        <v>638</v>
      </c>
      <c r="E286" s="22" t="s">
        <v>1735</v>
      </c>
      <c r="F286" s="22"/>
      <c r="G286" s="22" t="s">
        <v>1471</v>
      </c>
      <c r="H286" s="22" t="s">
        <v>152</v>
      </c>
      <c r="I286" s="66">
        <v>390.17</v>
      </c>
    </row>
    <row r="287" spans="2:9" x14ac:dyDescent="0.25">
      <c r="B287" s="116" t="s">
        <v>164</v>
      </c>
      <c r="C287" s="22" t="s">
        <v>51</v>
      </c>
      <c r="D287" s="22" t="s">
        <v>638</v>
      </c>
      <c r="E287" s="22" t="s">
        <v>1736</v>
      </c>
      <c r="F287" s="22"/>
      <c r="G287" s="22" t="s">
        <v>1471</v>
      </c>
      <c r="H287" s="22" t="s">
        <v>152</v>
      </c>
      <c r="I287" s="66">
        <v>386.17</v>
      </c>
    </row>
    <row r="288" spans="2:9" x14ac:dyDescent="0.25">
      <c r="B288" s="116" t="s">
        <v>167</v>
      </c>
      <c r="C288" s="22" t="s">
        <v>52</v>
      </c>
      <c r="D288" s="22" t="s">
        <v>638</v>
      </c>
      <c r="E288" s="22" t="s">
        <v>1737</v>
      </c>
      <c r="F288" s="22"/>
      <c r="G288" s="22" t="s">
        <v>1471</v>
      </c>
      <c r="H288" s="22" t="s">
        <v>152</v>
      </c>
      <c r="I288" s="66">
        <v>409.21</v>
      </c>
    </row>
    <row r="289" spans="2:9" x14ac:dyDescent="0.25">
      <c r="B289" s="116" t="s">
        <v>165</v>
      </c>
      <c r="C289" s="118" t="s">
        <v>56</v>
      </c>
      <c r="D289" s="114" t="s">
        <v>638</v>
      </c>
      <c r="E289" s="22" t="s">
        <v>1738</v>
      </c>
      <c r="F289" s="22"/>
      <c r="G289" s="22" t="s">
        <v>1471</v>
      </c>
      <c r="H289" s="22" t="s">
        <v>152</v>
      </c>
      <c r="I289" s="66">
        <v>409.21</v>
      </c>
    </row>
    <row r="290" spans="2:9" x14ac:dyDescent="0.25">
      <c r="B290" s="116" t="s">
        <v>83</v>
      </c>
      <c r="C290" s="117" t="s">
        <v>326</v>
      </c>
      <c r="D290" s="114" t="s">
        <v>638</v>
      </c>
      <c r="E290" s="22" t="s">
        <v>1739</v>
      </c>
      <c r="F290" s="22"/>
      <c r="G290" s="22" t="s">
        <v>1471</v>
      </c>
      <c r="H290" s="22" t="s">
        <v>152</v>
      </c>
      <c r="I290" s="66">
        <v>397.35</v>
      </c>
    </row>
    <row r="291" spans="2:9" x14ac:dyDescent="0.25">
      <c r="B291" s="116" t="s">
        <v>168</v>
      </c>
      <c r="C291" s="117" t="s">
        <v>54</v>
      </c>
      <c r="D291" s="114" t="s">
        <v>683</v>
      </c>
      <c r="E291" s="22" t="s">
        <v>1740</v>
      </c>
      <c r="F291" s="22"/>
      <c r="G291" s="22" t="s">
        <v>170</v>
      </c>
      <c r="H291" s="22" t="s">
        <v>152</v>
      </c>
      <c r="I291" s="66">
        <v>325</v>
      </c>
    </row>
    <row r="292" spans="2:9" x14ac:dyDescent="0.25">
      <c r="B292" s="116" t="s">
        <v>322</v>
      </c>
      <c r="C292" s="117" t="s">
        <v>328</v>
      </c>
      <c r="D292" s="114" t="s">
        <v>683</v>
      </c>
      <c r="E292" s="22" t="s">
        <v>1741</v>
      </c>
      <c r="F292" s="22"/>
      <c r="G292" s="22" t="s">
        <v>170</v>
      </c>
      <c r="H292" s="22" t="s">
        <v>152</v>
      </c>
      <c r="I292" s="66">
        <v>325</v>
      </c>
    </row>
    <row r="293" spans="2:9" x14ac:dyDescent="0.25">
      <c r="B293" s="116" t="s">
        <v>149</v>
      </c>
      <c r="C293" s="117" t="s">
        <v>150</v>
      </c>
      <c r="D293" s="114" t="s">
        <v>842</v>
      </c>
      <c r="E293" s="22" t="s">
        <v>1742</v>
      </c>
      <c r="F293" s="22"/>
      <c r="G293" s="22" t="s">
        <v>1743</v>
      </c>
      <c r="H293" s="22" t="s">
        <v>152</v>
      </c>
      <c r="I293" s="66">
        <v>216.90899999999999</v>
      </c>
    </row>
    <row r="294" spans="2:9" x14ac:dyDescent="0.25">
      <c r="B294" s="116" t="s">
        <v>154</v>
      </c>
      <c r="C294" s="117" t="s">
        <v>55</v>
      </c>
      <c r="D294" s="114" t="s">
        <v>842</v>
      </c>
      <c r="E294" s="22" t="s">
        <v>1744</v>
      </c>
      <c r="F294" s="22"/>
      <c r="G294" s="22" t="s">
        <v>1743</v>
      </c>
      <c r="H294" s="22" t="s">
        <v>152</v>
      </c>
      <c r="I294" s="66">
        <v>216.684</v>
      </c>
    </row>
    <row r="295" spans="2:9" x14ac:dyDescent="0.25">
      <c r="B295" s="116" t="s">
        <v>156</v>
      </c>
      <c r="C295" s="117" t="s">
        <v>157</v>
      </c>
      <c r="D295" s="114" t="s">
        <v>842</v>
      </c>
      <c r="E295" s="22" t="s">
        <v>1745</v>
      </c>
      <c r="F295" s="22"/>
      <c r="G295" s="22" t="s">
        <v>1743</v>
      </c>
      <c r="H295" s="22" t="s">
        <v>152</v>
      </c>
      <c r="I295" s="66">
        <v>219.77100000000002</v>
      </c>
    </row>
    <row r="296" spans="2:9" x14ac:dyDescent="0.25">
      <c r="B296" s="116" t="s">
        <v>293</v>
      </c>
      <c r="C296" s="117" t="s">
        <v>294</v>
      </c>
      <c r="D296" s="114" t="s">
        <v>842</v>
      </c>
      <c r="E296" s="22" t="s">
        <v>1746</v>
      </c>
      <c r="F296" s="22"/>
      <c r="G296" s="22" t="s">
        <v>1747</v>
      </c>
      <c r="H296" s="22" t="s">
        <v>152</v>
      </c>
      <c r="I296" s="66">
        <v>212.81450000000001</v>
      </c>
    </row>
    <row r="297" spans="2:9" x14ac:dyDescent="0.25">
      <c r="B297" s="116" t="s">
        <v>159</v>
      </c>
      <c r="C297" s="117" t="s">
        <v>61</v>
      </c>
      <c r="D297" s="114" t="s">
        <v>842</v>
      </c>
      <c r="E297" s="22" t="s">
        <v>1748</v>
      </c>
      <c r="F297" s="22"/>
      <c r="G297" s="22" t="s">
        <v>1743</v>
      </c>
      <c r="H297" s="22" t="s">
        <v>152</v>
      </c>
      <c r="I297" s="66">
        <v>226.76400000000001</v>
      </c>
    </row>
    <row r="298" spans="2:9" x14ac:dyDescent="0.25">
      <c r="B298" s="116" t="s">
        <v>160</v>
      </c>
      <c r="C298" s="22" t="s">
        <v>62</v>
      </c>
      <c r="D298" s="22" t="s">
        <v>842</v>
      </c>
      <c r="E298" s="22" t="s">
        <v>1749</v>
      </c>
      <c r="F298" s="22"/>
      <c r="G298" s="22" t="s">
        <v>1743</v>
      </c>
      <c r="H298" s="22" t="s">
        <v>152</v>
      </c>
      <c r="I298" s="66">
        <v>218.88900000000001</v>
      </c>
    </row>
    <row r="299" spans="2:9" x14ac:dyDescent="0.25">
      <c r="B299" s="116" t="s">
        <v>153</v>
      </c>
      <c r="C299" s="22" t="s">
        <v>53</v>
      </c>
      <c r="D299" s="22" t="s">
        <v>842</v>
      </c>
      <c r="E299" s="22" t="s">
        <v>1750</v>
      </c>
      <c r="F299" s="22"/>
      <c r="G299" s="22" t="s">
        <v>1743</v>
      </c>
      <c r="H299" s="22" t="s">
        <v>152</v>
      </c>
      <c r="I299" s="66">
        <v>219.19500000000002</v>
      </c>
    </row>
    <row r="300" spans="2:9" x14ac:dyDescent="0.25">
      <c r="B300" s="116" t="s">
        <v>161</v>
      </c>
      <c r="C300" s="22" t="s">
        <v>48</v>
      </c>
      <c r="D300" s="22" t="s">
        <v>842</v>
      </c>
      <c r="E300" s="22" t="s">
        <v>1751</v>
      </c>
      <c r="F300" s="22"/>
      <c r="G300" s="22" t="s">
        <v>1743</v>
      </c>
      <c r="H300" s="22" t="s">
        <v>152</v>
      </c>
      <c r="I300" s="66">
        <v>224.262</v>
      </c>
    </row>
    <row r="301" spans="2:9" x14ac:dyDescent="0.25">
      <c r="B301" s="116" t="s">
        <v>162</v>
      </c>
      <c r="C301" s="22" t="s">
        <v>49</v>
      </c>
      <c r="D301" s="22" t="s">
        <v>842</v>
      </c>
      <c r="E301" s="22" t="s">
        <v>1752</v>
      </c>
      <c r="F301" s="22"/>
      <c r="G301" s="22" t="s">
        <v>1743</v>
      </c>
      <c r="H301" s="22" t="s">
        <v>152</v>
      </c>
      <c r="I301" s="66">
        <v>232.02</v>
      </c>
    </row>
    <row r="302" spans="2:9" x14ac:dyDescent="0.25">
      <c r="B302" s="116" t="s">
        <v>163</v>
      </c>
      <c r="C302" s="22" t="s">
        <v>50</v>
      </c>
      <c r="D302" s="22" t="s">
        <v>842</v>
      </c>
      <c r="E302" s="22" t="s">
        <v>1753</v>
      </c>
      <c r="F302" s="22"/>
      <c r="G302" s="22" t="s">
        <v>1743</v>
      </c>
      <c r="H302" s="22" t="s">
        <v>152</v>
      </c>
      <c r="I302" s="66">
        <v>227.673</v>
      </c>
    </row>
    <row r="303" spans="2:9" x14ac:dyDescent="0.25">
      <c r="B303" s="116" t="s">
        <v>164</v>
      </c>
      <c r="C303" s="22" t="s">
        <v>51</v>
      </c>
      <c r="D303" s="22" t="s">
        <v>842</v>
      </c>
      <c r="E303" s="22" t="s">
        <v>1754</v>
      </c>
      <c r="F303" s="22"/>
      <c r="G303" s="22" t="s">
        <v>1743</v>
      </c>
      <c r="H303" s="22" t="s">
        <v>152</v>
      </c>
      <c r="I303" s="66">
        <v>225.333</v>
      </c>
    </row>
    <row r="304" spans="2:9" x14ac:dyDescent="0.25">
      <c r="B304" s="116" t="s">
        <v>167</v>
      </c>
      <c r="C304" s="22" t="s">
        <v>52</v>
      </c>
      <c r="D304" s="22" t="s">
        <v>842</v>
      </c>
      <c r="E304" s="22" t="s">
        <v>1755</v>
      </c>
      <c r="F304" s="22"/>
      <c r="G304" s="22" t="s">
        <v>1743</v>
      </c>
      <c r="H304" s="22" t="s">
        <v>152</v>
      </c>
      <c r="I304" s="66">
        <v>238.78800000000001</v>
      </c>
    </row>
    <row r="305" spans="2:9" x14ac:dyDescent="0.25">
      <c r="B305" s="116" t="s">
        <v>165</v>
      </c>
      <c r="C305" s="22" t="s">
        <v>56</v>
      </c>
      <c r="D305" s="22" t="s">
        <v>842</v>
      </c>
      <c r="E305" s="22" t="s">
        <v>1756</v>
      </c>
      <c r="F305" s="22"/>
      <c r="G305" s="22" t="s">
        <v>1743</v>
      </c>
      <c r="H305" s="22" t="s">
        <v>152</v>
      </c>
      <c r="I305" s="66">
        <v>238.78800000000001</v>
      </c>
    </row>
    <row r="306" spans="2:9" x14ac:dyDescent="0.25">
      <c r="B306" s="116" t="s">
        <v>166</v>
      </c>
      <c r="C306" s="118" t="s">
        <v>58</v>
      </c>
      <c r="D306" s="22" t="s">
        <v>842</v>
      </c>
      <c r="E306" s="22" t="s">
        <v>1757</v>
      </c>
      <c r="F306" s="22"/>
      <c r="G306" s="22" t="s">
        <v>1743</v>
      </c>
      <c r="H306" s="22" t="s">
        <v>152</v>
      </c>
      <c r="I306" s="66">
        <v>233.64900000000003</v>
      </c>
    </row>
    <row r="307" spans="2:9" x14ac:dyDescent="0.25">
      <c r="B307" s="116" t="s">
        <v>291</v>
      </c>
      <c r="C307" s="118" t="s">
        <v>247</v>
      </c>
      <c r="D307" s="114" t="s">
        <v>842</v>
      </c>
      <c r="E307" s="22" t="s">
        <v>1758</v>
      </c>
      <c r="F307" s="22"/>
      <c r="G307" s="22" t="s">
        <v>1743</v>
      </c>
      <c r="H307" s="22" t="s">
        <v>152</v>
      </c>
      <c r="I307" s="66">
        <v>223.84800000000001</v>
      </c>
    </row>
    <row r="308" spans="2:9" x14ac:dyDescent="0.25">
      <c r="B308" s="116" t="s">
        <v>83</v>
      </c>
      <c r="C308" s="22" t="s">
        <v>326</v>
      </c>
      <c r="D308" s="22" t="s">
        <v>842</v>
      </c>
      <c r="E308" s="22" t="s">
        <v>1759</v>
      </c>
      <c r="F308" s="22"/>
      <c r="G308" s="22" t="s">
        <v>1743</v>
      </c>
      <c r="H308" s="22" t="s">
        <v>152</v>
      </c>
      <c r="I308" s="66">
        <v>231.858</v>
      </c>
    </row>
    <row r="309" spans="2:9" x14ac:dyDescent="0.25">
      <c r="B309" s="116" t="s">
        <v>321</v>
      </c>
      <c r="C309" s="22" t="s">
        <v>330</v>
      </c>
      <c r="D309" s="22" t="s">
        <v>842</v>
      </c>
      <c r="E309" s="22" t="s">
        <v>1760</v>
      </c>
      <c r="F309" s="22"/>
      <c r="G309" s="22" t="s">
        <v>1743</v>
      </c>
      <c r="H309" s="22" t="s">
        <v>152</v>
      </c>
      <c r="I309" s="66">
        <v>223.84800000000001</v>
      </c>
    </row>
    <row r="310" spans="2:9" x14ac:dyDescent="0.25">
      <c r="B310" s="116" t="s">
        <v>149</v>
      </c>
      <c r="C310" s="118" t="s">
        <v>150</v>
      </c>
      <c r="D310" s="22" t="s">
        <v>842</v>
      </c>
      <c r="E310" s="22" t="s">
        <v>1761</v>
      </c>
      <c r="F310" s="22"/>
      <c r="G310" s="22" t="s">
        <v>1762</v>
      </c>
      <c r="H310" s="22" t="s">
        <v>152</v>
      </c>
      <c r="I310" s="66">
        <v>334.55700000000002</v>
      </c>
    </row>
    <row r="311" spans="2:9" x14ac:dyDescent="0.25">
      <c r="B311" s="116" t="s">
        <v>154</v>
      </c>
      <c r="C311" s="22" t="s">
        <v>55</v>
      </c>
      <c r="D311" s="22" t="s">
        <v>842</v>
      </c>
      <c r="E311" s="22" t="s">
        <v>1763</v>
      </c>
      <c r="F311" s="22"/>
      <c r="G311" s="22" t="s">
        <v>1762</v>
      </c>
      <c r="H311" s="22" t="s">
        <v>152</v>
      </c>
      <c r="I311" s="66">
        <v>334.20599999999996</v>
      </c>
    </row>
    <row r="312" spans="2:9" x14ac:dyDescent="0.25">
      <c r="B312" s="116" t="s">
        <v>156</v>
      </c>
      <c r="C312" s="22" t="s">
        <v>157</v>
      </c>
      <c r="D312" s="22" t="s">
        <v>842</v>
      </c>
      <c r="E312" s="22" t="s">
        <v>1764</v>
      </c>
      <c r="F312" s="22"/>
      <c r="G312" s="22" t="s">
        <v>1762</v>
      </c>
      <c r="H312" s="22" t="s">
        <v>152</v>
      </c>
      <c r="I312" s="66">
        <v>338.96699999999998</v>
      </c>
    </row>
    <row r="313" spans="2:9" x14ac:dyDescent="0.25">
      <c r="B313" s="116" t="s">
        <v>293</v>
      </c>
      <c r="C313" s="117" t="s">
        <v>294</v>
      </c>
      <c r="D313" s="22" t="s">
        <v>842</v>
      </c>
      <c r="E313" s="22" t="s">
        <v>1765</v>
      </c>
      <c r="F313" s="22"/>
      <c r="G313" s="22" t="s">
        <v>1766</v>
      </c>
      <c r="H313" s="22" t="s">
        <v>152</v>
      </c>
      <c r="I313" s="66">
        <v>328.24450000000002</v>
      </c>
    </row>
    <row r="314" spans="2:9" x14ac:dyDescent="0.25">
      <c r="B314" s="116" t="s">
        <v>159</v>
      </c>
      <c r="C314" s="22" t="s">
        <v>61</v>
      </c>
      <c r="D314" s="22" t="s">
        <v>842</v>
      </c>
      <c r="E314" s="22" t="s">
        <v>1767</v>
      </c>
      <c r="F314" s="22"/>
      <c r="G314" s="22" t="s">
        <v>1762</v>
      </c>
      <c r="H314" s="22" t="s">
        <v>152</v>
      </c>
      <c r="I314" s="66">
        <v>349.75800000000004</v>
      </c>
    </row>
    <row r="315" spans="2:9" x14ac:dyDescent="0.25">
      <c r="B315" s="116" t="s">
        <v>160</v>
      </c>
      <c r="C315" s="22" t="s">
        <v>62</v>
      </c>
      <c r="D315" s="22" t="s">
        <v>842</v>
      </c>
      <c r="E315" s="22" t="s">
        <v>1768</v>
      </c>
      <c r="F315" s="22"/>
      <c r="G315" s="22" t="s">
        <v>1762</v>
      </c>
      <c r="H315" s="22" t="s">
        <v>152</v>
      </c>
      <c r="I315" s="66">
        <v>337.59900000000005</v>
      </c>
    </row>
    <row r="316" spans="2:9" x14ac:dyDescent="0.25">
      <c r="B316" s="116" t="s">
        <v>153</v>
      </c>
      <c r="C316" s="22" t="s">
        <v>53</v>
      </c>
      <c r="D316" s="22" t="s">
        <v>842</v>
      </c>
      <c r="E316" s="22" t="s">
        <v>1769</v>
      </c>
      <c r="F316" s="22"/>
      <c r="G316" s="22" t="s">
        <v>1762</v>
      </c>
      <c r="H316" s="22" t="s">
        <v>152</v>
      </c>
      <c r="I316" s="66">
        <v>338.08499999999998</v>
      </c>
    </row>
    <row r="317" spans="2:9" x14ac:dyDescent="0.25">
      <c r="B317" s="116" t="s">
        <v>161</v>
      </c>
      <c r="C317" s="22" t="s">
        <v>48</v>
      </c>
      <c r="D317" s="22" t="s">
        <v>842</v>
      </c>
      <c r="E317" s="22" t="s">
        <v>1770</v>
      </c>
      <c r="F317" s="22"/>
      <c r="G317" s="22" t="s">
        <v>1762</v>
      </c>
      <c r="H317" s="22" t="s">
        <v>152</v>
      </c>
      <c r="I317" s="66">
        <v>345.89699999999999</v>
      </c>
    </row>
    <row r="318" spans="2:9" x14ac:dyDescent="0.25">
      <c r="B318" s="116" t="s">
        <v>162</v>
      </c>
      <c r="C318" s="22" t="s">
        <v>49</v>
      </c>
      <c r="D318" s="22" t="s">
        <v>842</v>
      </c>
      <c r="E318" s="22" t="s">
        <v>1771</v>
      </c>
      <c r="F318" s="22"/>
      <c r="G318" s="22" t="s">
        <v>1762</v>
      </c>
      <c r="H318" s="22" t="s">
        <v>152</v>
      </c>
      <c r="I318" s="66">
        <v>357.858</v>
      </c>
    </row>
    <row r="319" spans="2:9" x14ac:dyDescent="0.25">
      <c r="B319" s="116" t="s">
        <v>163</v>
      </c>
      <c r="C319" s="22" t="s">
        <v>50</v>
      </c>
      <c r="D319" s="22" t="s">
        <v>842</v>
      </c>
      <c r="E319" s="22" t="s">
        <v>1772</v>
      </c>
      <c r="F319" s="22"/>
      <c r="G319" s="22" t="s">
        <v>1762</v>
      </c>
      <c r="H319" s="22" t="s">
        <v>152</v>
      </c>
      <c r="I319" s="66">
        <v>351.15300000000002</v>
      </c>
    </row>
    <row r="320" spans="2:9" x14ac:dyDescent="0.25">
      <c r="B320" s="116" t="s">
        <v>164</v>
      </c>
      <c r="C320" s="22" t="s">
        <v>51</v>
      </c>
      <c r="D320" s="22" t="s">
        <v>842</v>
      </c>
      <c r="E320" s="22" t="s">
        <v>1773</v>
      </c>
      <c r="F320" s="22"/>
      <c r="G320" s="22" t="s">
        <v>1762</v>
      </c>
      <c r="H320" s="22" t="s">
        <v>152</v>
      </c>
      <c r="I320" s="66">
        <v>347.553</v>
      </c>
    </row>
    <row r="321" spans="2:9" x14ac:dyDescent="0.25">
      <c r="B321" s="116" t="s">
        <v>167</v>
      </c>
      <c r="C321" s="22" t="s">
        <v>52</v>
      </c>
      <c r="D321" s="22" t="s">
        <v>842</v>
      </c>
      <c r="E321" s="22" t="s">
        <v>1774</v>
      </c>
      <c r="F321" s="22"/>
      <c r="G321" s="22" t="s">
        <v>1762</v>
      </c>
      <c r="H321" s="22" t="s">
        <v>152</v>
      </c>
      <c r="I321" s="66">
        <v>368.28899999999999</v>
      </c>
    </row>
    <row r="322" spans="2:9" x14ac:dyDescent="0.25">
      <c r="B322" s="116" t="s">
        <v>165</v>
      </c>
      <c r="C322" s="22" t="s">
        <v>56</v>
      </c>
      <c r="D322" s="22" t="s">
        <v>842</v>
      </c>
      <c r="E322" s="22" t="s">
        <v>1775</v>
      </c>
      <c r="F322" s="22"/>
      <c r="G322" s="22" t="s">
        <v>1762</v>
      </c>
      <c r="H322" s="22" t="s">
        <v>152</v>
      </c>
      <c r="I322" s="66">
        <v>368.28899999999999</v>
      </c>
    </row>
    <row r="323" spans="2:9" x14ac:dyDescent="0.25">
      <c r="B323" s="116" t="s">
        <v>166</v>
      </c>
      <c r="C323" s="22" t="s">
        <v>58</v>
      </c>
      <c r="D323" s="22" t="s">
        <v>842</v>
      </c>
      <c r="E323" s="22" t="s">
        <v>1776</v>
      </c>
      <c r="F323" s="22"/>
      <c r="G323" s="22" t="s">
        <v>1762</v>
      </c>
      <c r="H323" s="22" t="s">
        <v>152</v>
      </c>
      <c r="I323" s="66">
        <v>360.36900000000003</v>
      </c>
    </row>
    <row r="324" spans="2:9" x14ac:dyDescent="0.25">
      <c r="B324" s="116" t="s">
        <v>291</v>
      </c>
      <c r="C324" s="22" t="s">
        <v>247</v>
      </c>
      <c r="D324" s="22" t="s">
        <v>842</v>
      </c>
      <c r="E324" s="22" t="s">
        <v>1777</v>
      </c>
      <c r="F324" s="22"/>
      <c r="G324" s="22" t="s">
        <v>1762</v>
      </c>
      <c r="H324" s="22" t="s">
        <v>152</v>
      </c>
      <c r="I324" s="66">
        <v>345.25800000000004</v>
      </c>
    </row>
    <row r="325" spans="2:9" x14ac:dyDescent="0.25">
      <c r="B325" s="116" t="s">
        <v>83</v>
      </c>
      <c r="C325" s="118" t="s">
        <v>326</v>
      </c>
      <c r="D325" s="22" t="s">
        <v>842</v>
      </c>
      <c r="E325" s="22" t="s">
        <v>1778</v>
      </c>
      <c r="F325" s="22"/>
      <c r="G325" s="22" t="s">
        <v>1762</v>
      </c>
      <c r="H325" s="22" t="s">
        <v>152</v>
      </c>
      <c r="I325" s="66">
        <v>357.61500000000001</v>
      </c>
    </row>
    <row r="326" spans="2:9" x14ac:dyDescent="0.25">
      <c r="B326" s="116" t="s">
        <v>321</v>
      </c>
      <c r="C326" s="22" t="s">
        <v>330</v>
      </c>
      <c r="D326" s="22" t="s">
        <v>842</v>
      </c>
      <c r="E326" s="22" t="s">
        <v>1779</v>
      </c>
      <c r="F326" s="22"/>
      <c r="G326" s="22" t="s">
        <v>1762</v>
      </c>
      <c r="H326" s="22" t="s">
        <v>152</v>
      </c>
      <c r="I326" s="66">
        <v>345.25800000000004</v>
      </c>
    </row>
    <row r="327" spans="2:9" x14ac:dyDescent="0.25">
      <c r="B327" s="116" t="s">
        <v>149</v>
      </c>
      <c r="C327" s="22" t="s">
        <v>150</v>
      </c>
      <c r="D327" s="22" t="s">
        <v>627</v>
      </c>
      <c r="E327" s="22" t="s">
        <v>1780</v>
      </c>
      <c r="F327" s="22"/>
      <c r="G327" s="22" t="s">
        <v>170</v>
      </c>
      <c r="H327" s="22" t="s">
        <v>152</v>
      </c>
      <c r="I327" s="66">
        <v>225</v>
      </c>
    </row>
    <row r="328" spans="2:9" x14ac:dyDescent="0.25">
      <c r="B328" s="116" t="s">
        <v>154</v>
      </c>
      <c r="C328" s="22" t="s">
        <v>55</v>
      </c>
      <c r="D328" s="22" t="s">
        <v>627</v>
      </c>
      <c r="E328" s="22" t="s">
        <v>1781</v>
      </c>
      <c r="F328" s="22"/>
      <c r="G328" s="22" t="s">
        <v>170</v>
      </c>
      <c r="H328" s="22" t="s">
        <v>152</v>
      </c>
      <c r="I328" s="66">
        <v>225</v>
      </c>
    </row>
    <row r="329" spans="2:9" x14ac:dyDescent="0.25">
      <c r="B329" s="116" t="s">
        <v>238</v>
      </c>
      <c r="C329" s="118" t="s">
        <v>57</v>
      </c>
      <c r="D329" s="22" t="s">
        <v>627</v>
      </c>
      <c r="E329" s="22" t="s">
        <v>1782</v>
      </c>
      <c r="F329" s="22"/>
      <c r="G329" s="22" t="s">
        <v>170</v>
      </c>
      <c r="H329" s="22" t="s">
        <v>152</v>
      </c>
      <c r="I329" s="66">
        <v>225</v>
      </c>
    </row>
    <row r="330" spans="2:9" x14ac:dyDescent="0.25">
      <c r="B330" s="116" t="s">
        <v>156</v>
      </c>
      <c r="C330" s="22" t="s">
        <v>157</v>
      </c>
      <c r="D330" s="22" t="s">
        <v>627</v>
      </c>
      <c r="E330" s="22" t="s">
        <v>1783</v>
      </c>
      <c r="F330" s="22"/>
      <c r="G330" s="22" t="s">
        <v>170</v>
      </c>
      <c r="H330" s="22" t="s">
        <v>152</v>
      </c>
      <c r="I330" s="66">
        <v>225</v>
      </c>
    </row>
    <row r="331" spans="2:9" x14ac:dyDescent="0.25">
      <c r="B331" s="116" t="s">
        <v>158</v>
      </c>
      <c r="C331" s="22" t="s">
        <v>60</v>
      </c>
      <c r="D331" s="22" t="s">
        <v>627</v>
      </c>
      <c r="E331" s="22" t="s">
        <v>1784</v>
      </c>
      <c r="F331" s="22"/>
      <c r="G331" s="22" t="s">
        <v>170</v>
      </c>
      <c r="H331" s="22" t="s">
        <v>152</v>
      </c>
      <c r="I331" s="66">
        <v>225</v>
      </c>
    </row>
    <row r="332" spans="2:9" x14ac:dyDescent="0.25">
      <c r="B332" s="116" t="s">
        <v>293</v>
      </c>
      <c r="C332" s="117" t="s">
        <v>294</v>
      </c>
      <c r="D332" s="22" t="s">
        <v>627</v>
      </c>
      <c r="E332" s="22" t="s">
        <v>1785</v>
      </c>
      <c r="F332" s="22"/>
      <c r="G332" s="22" t="s">
        <v>170</v>
      </c>
      <c r="H332" s="22" t="s">
        <v>152</v>
      </c>
      <c r="I332" s="66">
        <v>225</v>
      </c>
    </row>
    <row r="333" spans="2:9" x14ac:dyDescent="0.25">
      <c r="B333" s="116" t="s">
        <v>159</v>
      </c>
      <c r="C333" s="22" t="s">
        <v>61</v>
      </c>
      <c r="D333" s="22" t="s">
        <v>627</v>
      </c>
      <c r="E333" s="22" t="s">
        <v>1786</v>
      </c>
      <c r="F333" s="22"/>
      <c r="G333" s="22" t="s">
        <v>170</v>
      </c>
      <c r="H333" s="22" t="s">
        <v>152</v>
      </c>
      <c r="I333" s="66">
        <v>225</v>
      </c>
    </row>
    <row r="334" spans="2:9" x14ac:dyDescent="0.25">
      <c r="B334" s="116" t="s">
        <v>160</v>
      </c>
      <c r="C334" s="22" t="s">
        <v>62</v>
      </c>
      <c r="D334" s="22" t="s">
        <v>627</v>
      </c>
      <c r="E334" s="22" t="s">
        <v>1787</v>
      </c>
      <c r="F334" s="22"/>
      <c r="G334" s="22" t="s">
        <v>170</v>
      </c>
      <c r="H334" s="22" t="s">
        <v>152</v>
      </c>
      <c r="I334" s="66">
        <v>225</v>
      </c>
    </row>
    <row r="335" spans="2:9" x14ac:dyDescent="0.25">
      <c r="B335" s="116" t="s">
        <v>160</v>
      </c>
      <c r="C335" s="22" t="s">
        <v>62</v>
      </c>
      <c r="D335" s="22" t="s">
        <v>627</v>
      </c>
      <c r="E335" s="22" t="s">
        <v>1787</v>
      </c>
      <c r="F335" s="22"/>
      <c r="G335" s="22" t="s">
        <v>170</v>
      </c>
      <c r="H335" s="22" t="s">
        <v>152</v>
      </c>
      <c r="I335" s="66">
        <v>225</v>
      </c>
    </row>
    <row r="336" spans="2:9" x14ac:dyDescent="0.25">
      <c r="B336" s="116" t="s">
        <v>153</v>
      </c>
      <c r="C336" s="22" t="s">
        <v>53</v>
      </c>
      <c r="D336" s="22" t="s">
        <v>627</v>
      </c>
      <c r="E336" s="22" t="s">
        <v>1788</v>
      </c>
      <c r="F336" s="22"/>
      <c r="G336" s="22" t="s">
        <v>170</v>
      </c>
      <c r="H336" s="22" t="s">
        <v>152</v>
      </c>
      <c r="I336" s="66">
        <v>225</v>
      </c>
    </row>
    <row r="337" spans="2:9" x14ac:dyDescent="0.25">
      <c r="B337" s="116" t="s">
        <v>154</v>
      </c>
      <c r="C337" s="22" t="s">
        <v>55</v>
      </c>
      <c r="D337" s="22" t="s">
        <v>734</v>
      </c>
      <c r="E337" s="22" t="s">
        <v>1789</v>
      </c>
      <c r="F337" s="22"/>
      <c r="G337" s="22" t="s">
        <v>170</v>
      </c>
      <c r="H337" s="22" t="s">
        <v>152</v>
      </c>
      <c r="I337" s="66">
        <v>276</v>
      </c>
    </row>
    <row r="338" spans="2:9" x14ac:dyDescent="0.25">
      <c r="B338" s="116" t="s">
        <v>238</v>
      </c>
      <c r="C338" s="22" t="s">
        <v>57</v>
      </c>
      <c r="D338" s="22" t="s">
        <v>734</v>
      </c>
      <c r="E338" s="22" t="s">
        <v>1790</v>
      </c>
      <c r="F338" s="22"/>
      <c r="G338" s="22" t="s">
        <v>170</v>
      </c>
      <c r="H338" s="22" t="s">
        <v>152</v>
      </c>
      <c r="I338" s="66">
        <v>276</v>
      </c>
    </row>
    <row r="339" spans="2:9" x14ac:dyDescent="0.25">
      <c r="B339" s="116" t="s">
        <v>293</v>
      </c>
      <c r="C339" s="22" t="s">
        <v>294</v>
      </c>
      <c r="D339" s="22" t="s">
        <v>734</v>
      </c>
      <c r="E339" s="22" t="s">
        <v>1791</v>
      </c>
      <c r="F339" s="22"/>
      <c r="G339" s="22" t="s">
        <v>170</v>
      </c>
      <c r="H339" s="22" t="s">
        <v>152</v>
      </c>
      <c r="I339" s="66">
        <v>276</v>
      </c>
    </row>
    <row r="340" spans="2:9" x14ac:dyDescent="0.25">
      <c r="B340" s="116" t="s">
        <v>159</v>
      </c>
      <c r="C340" s="22" t="s">
        <v>61</v>
      </c>
      <c r="D340" s="22" t="s">
        <v>734</v>
      </c>
      <c r="E340" s="22" t="s">
        <v>1792</v>
      </c>
      <c r="F340" s="22"/>
      <c r="G340" s="22" t="s">
        <v>170</v>
      </c>
      <c r="H340" s="22" t="s">
        <v>152</v>
      </c>
      <c r="I340" s="66">
        <v>276</v>
      </c>
    </row>
    <row r="341" spans="2:9" x14ac:dyDescent="0.25">
      <c r="B341" s="116" t="s">
        <v>160</v>
      </c>
      <c r="C341" s="22" t="s">
        <v>62</v>
      </c>
      <c r="D341" s="22" t="s">
        <v>734</v>
      </c>
      <c r="E341" s="22" t="s">
        <v>1793</v>
      </c>
      <c r="F341" s="22"/>
      <c r="G341" s="22" t="s">
        <v>170</v>
      </c>
      <c r="H341" s="22" t="s">
        <v>152</v>
      </c>
      <c r="I341" s="66">
        <v>276</v>
      </c>
    </row>
    <row r="342" spans="2:9" x14ac:dyDescent="0.25">
      <c r="B342" s="116" t="s">
        <v>153</v>
      </c>
      <c r="C342" s="22" t="s">
        <v>53</v>
      </c>
      <c r="D342" s="22" t="s">
        <v>734</v>
      </c>
      <c r="E342" s="22" t="s">
        <v>1794</v>
      </c>
      <c r="F342" s="22"/>
      <c r="G342" s="22" t="s">
        <v>170</v>
      </c>
      <c r="H342" s="22" t="s">
        <v>152</v>
      </c>
      <c r="I342" s="66">
        <v>276</v>
      </c>
    </row>
    <row r="343" spans="2:9" x14ac:dyDescent="0.25">
      <c r="B343" s="116" t="s">
        <v>168</v>
      </c>
      <c r="C343" s="22" t="s">
        <v>54</v>
      </c>
      <c r="D343" s="22" t="s">
        <v>734</v>
      </c>
      <c r="E343" s="22" t="s">
        <v>1795</v>
      </c>
      <c r="F343" s="22"/>
      <c r="G343" s="22" t="s">
        <v>170</v>
      </c>
      <c r="H343" s="22" t="s">
        <v>152</v>
      </c>
      <c r="I343" s="66">
        <v>225</v>
      </c>
    </row>
    <row r="344" spans="2:9" x14ac:dyDescent="0.25">
      <c r="B344" s="116" t="s">
        <v>322</v>
      </c>
      <c r="C344" s="118" t="s">
        <v>328</v>
      </c>
      <c r="D344" s="22" t="s">
        <v>734</v>
      </c>
      <c r="E344" s="22" t="s">
        <v>1796</v>
      </c>
      <c r="F344" s="22"/>
      <c r="G344" s="22" t="s">
        <v>170</v>
      </c>
      <c r="H344" s="22" t="s">
        <v>152</v>
      </c>
      <c r="I344" s="66">
        <v>315.86486486486484</v>
      </c>
    </row>
    <row r="345" spans="2:9" x14ac:dyDescent="0.25">
      <c r="B345" s="116" t="s">
        <v>381</v>
      </c>
      <c r="C345" s="22" t="s">
        <v>382</v>
      </c>
      <c r="D345" s="22" t="s">
        <v>734</v>
      </c>
      <c r="E345" s="22" t="s">
        <v>1797</v>
      </c>
      <c r="F345" s="22"/>
      <c r="G345" s="22" t="s">
        <v>170</v>
      </c>
      <c r="H345" s="22" t="s">
        <v>152</v>
      </c>
      <c r="I345" s="66">
        <v>272</v>
      </c>
    </row>
    <row r="346" spans="2:9" x14ac:dyDescent="0.25">
      <c r="B346" s="116" t="s">
        <v>161</v>
      </c>
      <c r="C346" s="118" t="s">
        <v>48</v>
      </c>
      <c r="D346" s="114" t="s">
        <v>734</v>
      </c>
      <c r="E346" s="22" t="s">
        <v>1798</v>
      </c>
      <c r="F346" s="22"/>
      <c r="G346" s="22" t="s">
        <v>170</v>
      </c>
      <c r="H346" s="22" t="s">
        <v>152</v>
      </c>
      <c r="I346" s="66">
        <v>270</v>
      </c>
    </row>
    <row r="347" spans="2:9" x14ac:dyDescent="0.25">
      <c r="B347" s="116" t="s">
        <v>162</v>
      </c>
      <c r="C347" s="117" t="s">
        <v>49</v>
      </c>
      <c r="D347" s="114" t="s">
        <v>734</v>
      </c>
      <c r="E347" s="22" t="s">
        <v>1799</v>
      </c>
      <c r="F347" s="22"/>
      <c r="G347" s="22" t="s">
        <v>170</v>
      </c>
      <c r="H347" s="22" t="s">
        <v>152</v>
      </c>
      <c r="I347" s="66">
        <v>270</v>
      </c>
    </row>
    <row r="348" spans="2:9" x14ac:dyDescent="0.25">
      <c r="B348" s="116" t="s">
        <v>163</v>
      </c>
      <c r="C348" s="117" t="s">
        <v>50</v>
      </c>
      <c r="D348" s="114" t="s">
        <v>734</v>
      </c>
      <c r="E348" s="22" t="s">
        <v>1800</v>
      </c>
      <c r="F348" s="22"/>
      <c r="G348" s="22" t="s">
        <v>170</v>
      </c>
      <c r="H348" s="22" t="s">
        <v>152</v>
      </c>
      <c r="I348" s="66">
        <v>270</v>
      </c>
    </row>
    <row r="349" spans="2:9" x14ac:dyDescent="0.25">
      <c r="B349" s="116" t="s">
        <v>164</v>
      </c>
      <c r="C349" s="117" t="s">
        <v>51</v>
      </c>
      <c r="D349" s="114" t="s">
        <v>734</v>
      </c>
      <c r="E349" s="22" t="s">
        <v>1801</v>
      </c>
      <c r="F349" s="22"/>
      <c r="G349" s="22" t="s">
        <v>170</v>
      </c>
      <c r="H349" s="22" t="s">
        <v>152</v>
      </c>
      <c r="I349" s="66">
        <v>270</v>
      </c>
    </row>
    <row r="350" spans="2:9" x14ac:dyDescent="0.25">
      <c r="B350" s="116" t="s">
        <v>167</v>
      </c>
      <c r="C350" s="117" t="s">
        <v>52</v>
      </c>
      <c r="D350" s="114" t="s">
        <v>734</v>
      </c>
      <c r="E350" s="22" t="s">
        <v>1802</v>
      </c>
      <c r="F350" s="22"/>
      <c r="G350" s="22" t="s">
        <v>170</v>
      </c>
      <c r="H350" s="22" t="s">
        <v>152</v>
      </c>
      <c r="I350" s="66">
        <v>270</v>
      </c>
    </row>
    <row r="351" spans="2:9" x14ac:dyDescent="0.25">
      <c r="B351" s="116" t="s">
        <v>165</v>
      </c>
      <c r="C351" s="117" t="s">
        <v>56</v>
      </c>
      <c r="D351" s="114" t="s">
        <v>734</v>
      </c>
      <c r="E351" s="22" t="s">
        <v>1803</v>
      </c>
      <c r="F351" s="22"/>
      <c r="G351" s="22" t="s">
        <v>170</v>
      </c>
      <c r="H351" s="22" t="s">
        <v>152</v>
      </c>
      <c r="I351" s="66">
        <v>270</v>
      </c>
    </row>
    <row r="352" spans="2:9" x14ac:dyDescent="0.25">
      <c r="B352" s="116" t="s">
        <v>166</v>
      </c>
      <c r="C352" s="117" t="s">
        <v>58</v>
      </c>
      <c r="D352" s="114" t="s">
        <v>734</v>
      </c>
      <c r="E352" s="22" t="s">
        <v>1804</v>
      </c>
      <c r="F352" s="22"/>
      <c r="G352" s="22" t="s">
        <v>170</v>
      </c>
      <c r="H352" s="22" t="s">
        <v>152</v>
      </c>
      <c r="I352" s="66">
        <v>270</v>
      </c>
    </row>
    <row r="353" spans="2:9" x14ac:dyDescent="0.25">
      <c r="B353" s="116" t="s">
        <v>291</v>
      </c>
      <c r="C353" s="117" t="s">
        <v>247</v>
      </c>
      <c r="D353" s="114" t="s">
        <v>734</v>
      </c>
      <c r="E353" s="22" t="s">
        <v>1805</v>
      </c>
      <c r="F353" s="22"/>
      <c r="G353" s="22" t="s">
        <v>170</v>
      </c>
      <c r="H353" s="22" t="s">
        <v>152</v>
      </c>
      <c r="I353" s="66">
        <v>270</v>
      </c>
    </row>
    <row r="354" spans="2:9" x14ac:dyDescent="0.25">
      <c r="B354" s="116" t="s">
        <v>83</v>
      </c>
      <c r="C354" s="117" t="s">
        <v>326</v>
      </c>
      <c r="D354" s="114" t="s">
        <v>734</v>
      </c>
      <c r="E354" s="22" t="s">
        <v>1806</v>
      </c>
      <c r="F354" s="22"/>
      <c r="G354" s="22" t="s">
        <v>170</v>
      </c>
      <c r="H354" s="22" t="s">
        <v>152</v>
      </c>
      <c r="I354" s="66">
        <v>270</v>
      </c>
    </row>
    <row r="355" spans="2:9" x14ac:dyDescent="0.25">
      <c r="B355" s="116" t="s">
        <v>321</v>
      </c>
      <c r="C355" s="117" t="s">
        <v>330</v>
      </c>
      <c r="D355" s="114" t="s">
        <v>734</v>
      </c>
      <c r="E355" s="22" t="s">
        <v>1807</v>
      </c>
      <c r="F355" s="22"/>
      <c r="G355" s="22" t="s">
        <v>170</v>
      </c>
      <c r="H355" s="22" t="s">
        <v>152</v>
      </c>
      <c r="I355" s="66">
        <v>270</v>
      </c>
    </row>
    <row r="356" spans="2:9" x14ac:dyDescent="0.25">
      <c r="B356" s="116" t="s">
        <v>149</v>
      </c>
      <c r="C356" s="117" t="s">
        <v>150</v>
      </c>
      <c r="D356" s="114" t="s">
        <v>782</v>
      </c>
      <c r="E356" s="22" t="s">
        <v>1808</v>
      </c>
      <c r="F356" s="22"/>
      <c r="G356" s="22" t="s">
        <v>170</v>
      </c>
      <c r="H356" s="22" t="s">
        <v>152</v>
      </c>
      <c r="I356" s="66">
        <v>260</v>
      </c>
    </row>
    <row r="357" spans="2:9" x14ac:dyDescent="0.25">
      <c r="B357" s="116" t="s">
        <v>238</v>
      </c>
      <c r="C357" s="117" t="s">
        <v>57</v>
      </c>
      <c r="D357" s="114" t="s">
        <v>782</v>
      </c>
      <c r="E357" s="22" t="s">
        <v>1809</v>
      </c>
      <c r="F357" s="22"/>
      <c r="G357" s="22" t="s">
        <v>170</v>
      </c>
      <c r="H357" s="22" t="s">
        <v>152</v>
      </c>
      <c r="I357" s="66">
        <v>260</v>
      </c>
    </row>
    <row r="358" spans="2:9" x14ac:dyDescent="0.25">
      <c r="B358" s="116" t="s">
        <v>156</v>
      </c>
      <c r="C358" s="117" t="s">
        <v>157</v>
      </c>
      <c r="D358" s="114" t="s">
        <v>782</v>
      </c>
      <c r="E358" s="22" t="s">
        <v>1810</v>
      </c>
      <c r="F358" s="22"/>
      <c r="G358" s="22" t="s">
        <v>170</v>
      </c>
      <c r="H358" s="22" t="s">
        <v>152</v>
      </c>
      <c r="I358" s="66">
        <v>260</v>
      </c>
    </row>
    <row r="359" spans="2:9" x14ac:dyDescent="0.25">
      <c r="B359" s="116" t="s">
        <v>158</v>
      </c>
      <c r="C359" s="117" t="s">
        <v>60</v>
      </c>
      <c r="D359" s="114" t="s">
        <v>782</v>
      </c>
      <c r="E359" s="22" t="s">
        <v>1811</v>
      </c>
      <c r="F359" s="22"/>
      <c r="G359" s="22" t="s">
        <v>170</v>
      </c>
      <c r="H359" s="22" t="s">
        <v>152</v>
      </c>
      <c r="I359" s="66">
        <v>260</v>
      </c>
    </row>
    <row r="360" spans="2:9" x14ac:dyDescent="0.25">
      <c r="B360" s="116" t="s">
        <v>293</v>
      </c>
      <c r="C360" s="117" t="s">
        <v>294</v>
      </c>
      <c r="D360" s="114" t="s">
        <v>782</v>
      </c>
      <c r="E360" s="22" t="s">
        <v>1812</v>
      </c>
      <c r="F360" s="22"/>
      <c r="G360" s="22" t="s">
        <v>170</v>
      </c>
      <c r="H360" s="22" t="s">
        <v>152</v>
      </c>
      <c r="I360" s="66">
        <v>260</v>
      </c>
    </row>
    <row r="361" spans="2:9" x14ac:dyDescent="0.25">
      <c r="B361" s="116" t="s">
        <v>159</v>
      </c>
      <c r="C361" s="117" t="s">
        <v>61</v>
      </c>
      <c r="D361" s="114" t="s">
        <v>782</v>
      </c>
      <c r="E361" s="22" t="s">
        <v>1813</v>
      </c>
      <c r="F361" s="22"/>
      <c r="G361" s="22" t="s">
        <v>170</v>
      </c>
      <c r="H361" s="22" t="s">
        <v>152</v>
      </c>
      <c r="I361" s="66">
        <v>260</v>
      </c>
    </row>
    <row r="362" spans="2:9" x14ac:dyDescent="0.25">
      <c r="B362" s="116" t="s">
        <v>160</v>
      </c>
      <c r="C362" s="117" t="s">
        <v>62</v>
      </c>
      <c r="D362" s="114" t="s">
        <v>782</v>
      </c>
      <c r="E362" s="22" t="s">
        <v>1814</v>
      </c>
      <c r="F362" s="22"/>
      <c r="G362" s="22" t="s">
        <v>170</v>
      </c>
      <c r="H362" s="22" t="s">
        <v>152</v>
      </c>
      <c r="I362" s="66">
        <v>260</v>
      </c>
    </row>
    <row r="363" spans="2:9" x14ac:dyDescent="0.25">
      <c r="B363" s="116" t="s">
        <v>160</v>
      </c>
      <c r="C363" s="117" t="s">
        <v>62</v>
      </c>
      <c r="D363" s="114" t="s">
        <v>782</v>
      </c>
      <c r="E363" s="22" t="s">
        <v>1814</v>
      </c>
      <c r="F363" s="22"/>
      <c r="G363" s="22" t="s">
        <v>170</v>
      </c>
      <c r="H363" s="22" t="s">
        <v>152</v>
      </c>
      <c r="I363" s="66">
        <v>260</v>
      </c>
    </row>
    <row r="364" spans="2:9" x14ac:dyDescent="0.25">
      <c r="B364" s="116" t="s">
        <v>168</v>
      </c>
      <c r="C364" s="118" t="s">
        <v>54</v>
      </c>
      <c r="D364" s="114" t="s">
        <v>782</v>
      </c>
      <c r="E364" s="22" t="s">
        <v>1815</v>
      </c>
      <c r="F364" s="22"/>
      <c r="G364" s="22" t="s">
        <v>170</v>
      </c>
      <c r="H364" s="22" t="s">
        <v>152</v>
      </c>
      <c r="I364" s="66">
        <v>260</v>
      </c>
    </row>
    <row r="365" spans="2:9" x14ac:dyDescent="0.25">
      <c r="B365" s="116" t="s">
        <v>322</v>
      </c>
      <c r="C365" s="22" t="s">
        <v>328</v>
      </c>
      <c r="D365" s="22" t="s">
        <v>782</v>
      </c>
      <c r="E365" s="22" t="s">
        <v>1816</v>
      </c>
      <c r="F365" s="22"/>
      <c r="G365" s="22" t="s">
        <v>170</v>
      </c>
      <c r="H365" s="22" t="s">
        <v>152</v>
      </c>
      <c r="I365" s="66">
        <v>260</v>
      </c>
    </row>
    <row r="366" spans="2:9" x14ac:dyDescent="0.25">
      <c r="B366" s="116" t="s">
        <v>161</v>
      </c>
      <c r="C366" s="22" t="s">
        <v>48</v>
      </c>
      <c r="D366" s="22" t="s">
        <v>782</v>
      </c>
      <c r="E366" s="22" t="s">
        <v>1817</v>
      </c>
      <c r="F366" s="22"/>
      <c r="G366" s="22" t="s">
        <v>170</v>
      </c>
      <c r="H366" s="22" t="s">
        <v>152</v>
      </c>
      <c r="I366" s="66">
        <v>240</v>
      </c>
    </row>
    <row r="367" spans="2:9" x14ac:dyDescent="0.25">
      <c r="B367" s="116" t="s">
        <v>162</v>
      </c>
      <c r="C367" s="22" t="s">
        <v>49</v>
      </c>
      <c r="D367" s="22" t="s">
        <v>782</v>
      </c>
      <c r="E367" s="22" t="s">
        <v>1818</v>
      </c>
      <c r="F367" s="22"/>
      <c r="G367" s="22" t="s">
        <v>170</v>
      </c>
      <c r="H367" s="22" t="s">
        <v>152</v>
      </c>
      <c r="I367" s="66">
        <v>240</v>
      </c>
    </row>
    <row r="368" spans="2:9" x14ac:dyDescent="0.25">
      <c r="B368" s="116" t="s">
        <v>163</v>
      </c>
      <c r="C368" s="22" t="s">
        <v>50</v>
      </c>
      <c r="D368" s="22" t="s">
        <v>782</v>
      </c>
      <c r="E368" s="22" t="s">
        <v>1819</v>
      </c>
      <c r="F368" s="22"/>
      <c r="G368" s="22" t="s">
        <v>170</v>
      </c>
      <c r="H368" s="22" t="s">
        <v>152</v>
      </c>
      <c r="I368" s="66">
        <v>240</v>
      </c>
    </row>
    <row r="369" spans="2:9" x14ac:dyDescent="0.25">
      <c r="B369" s="116" t="s">
        <v>167</v>
      </c>
      <c r="C369" s="22" t="s">
        <v>52</v>
      </c>
      <c r="D369" s="22" t="s">
        <v>782</v>
      </c>
      <c r="E369" s="22" t="s">
        <v>1820</v>
      </c>
      <c r="F369" s="22"/>
      <c r="G369" s="22" t="s">
        <v>170</v>
      </c>
      <c r="H369" s="22" t="s">
        <v>152</v>
      </c>
      <c r="I369" s="66">
        <v>240</v>
      </c>
    </row>
    <row r="370" spans="2:9" x14ac:dyDescent="0.25">
      <c r="B370" s="116" t="s">
        <v>165</v>
      </c>
      <c r="C370" s="22" t="s">
        <v>56</v>
      </c>
      <c r="D370" s="22" t="s">
        <v>782</v>
      </c>
      <c r="E370" s="22" t="s">
        <v>1821</v>
      </c>
      <c r="F370" s="22"/>
      <c r="G370" s="22" t="s">
        <v>170</v>
      </c>
      <c r="H370" s="22" t="s">
        <v>152</v>
      </c>
      <c r="I370" s="66">
        <v>240</v>
      </c>
    </row>
    <row r="371" spans="2:9" x14ac:dyDescent="0.25">
      <c r="B371" s="116" t="s">
        <v>166</v>
      </c>
      <c r="C371" s="22" t="s">
        <v>58</v>
      </c>
      <c r="D371" s="22" t="s">
        <v>782</v>
      </c>
      <c r="E371" s="22" t="s">
        <v>1822</v>
      </c>
      <c r="F371" s="22"/>
      <c r="G371" s="22" t="s">
        <v>170</v>
      </c>
      <c r="H371" s="22" t="s">
        <v>152</v>
      </c>
      <c r="I371" s="66">
        <v>240</v>
      </c>
    </row>
    <row r="372" spans="2:9" x14ac:dyDescent="0.25">
      <c r="B372" s="116" t="s">
        <v>291</v>
      </c>
      <c r="C372" s="22" t="s">
        <v>247</v>
      </c>
      <c r="D372" s="22" t="s">
        <v>782</v>
      </c>
      <c r="E372" s="22" t="s">
        <v>1823</v>
      </c>
      <c r="F372" s="22"/>
      <c r="G372" s="22" t="s">
        <v>170</v>
      </c>
      <c r="H372" s="22" t="s">
        <v>152</v>
      </c>
      <c r="I372" s="66">
        <v>240</v>
      </c>
    </row>
    <row r="373" spans="2:9" x14ac:dyDescent="0.25">
      <c r="B373" s="116" t="s">
        <v>321</v>
      </c>
      <c r="C373" s="22" t="s">
        <v>330</v>
      </c>
      <c r="D373" s="22" t="s">
        <v>782</v>
      </c>
      <c r="E373" s="22" t="s">
        <v>1824</v>
      </c>
      <c r="F373" s="22"/>
      <c r="G373" s="22" t="s">
        <v>170</v>
      </c>
      <c r="H373" s="22" t="s">
        <v>152</v>
      </c>
      <c r="I373" s="66">
        <v>240</v>
      </c>
    </row>
    <row r="374" spans="2:9" x14ac:dyDescent="0.25">
      <c r="B374" s="116" t="s">
        <v>156</v>
      </c>
      <c r="C374" s="118" t="s">
        <v>157</v>
      </c>
      <c r="D374" s="22" t="s">
        <v>1825</v>
      </c>
      <c r="E374" s="22" t="s">
        <v>1826</v>
      </c>
      <c r="F374" s="22"/>
      <c r="G374" s="22" t="s">
        <v>170</v>
      </c>
      <c r="H374" s="22" t="s">
        <v>152</v>
      </c>
      <c r="I374" s="66">
        <v>122.54</v>
      </c>
    </row>
    <row r="375" spans="2:9" x14ac:dyDescent="0.25">
      <c r="B375" s="116" t="s">
        <v>168</v>
      </c>
      <c r="C375" s="22" t="s">
        <v>54</v>
      </c>
      <c r="D375" s="22" t="s">
        <v>1825</v>
      </c>
      <c r="E375" s="22" t="s">
        <v>1827</v>
      </c>
      <c r="F375" s="22"/>
      <c r="G375" s="22" t="s">
        <v>170</v>
      </c>
      <c r="H375" s="22" t="s">
        <v>152</v>
      </c>
      <c r="I375" s="66">
        <v>122.54</v>
      </c>
    </row>
    <row r="376" spans="2:9" x14ac:dyDescent="0.25">
      <c r="B376" s="116" t="s">
        <v>380</v>
      </c>
      <c r="C376" s="22" t="s">
        <v>383</v>
      </c>
      <c r="D376" s="22" t="s">
        <v>1825</v>
      </c>
      <c r="E376" s="22" t="s">
        <v>1828</v>
      </c>
      <c r="F376" s="22"/>
      <c r="G376" s="22" t="s">
        <v>170</v>
      </c>
      <c r="H376" s="22" t="s">
        <v>152</v>
      </c>
      <c r="I376" s="66">
        <v>122.54</v>
      </c>
    </row>
    <row r="377" spans="2:9" x14ac:dyDescent="0.25">
      <c r="B377" s="116" t="s">
        <v>322</v>
      </c>
      <c r="C377" s="117" t="s">
        <v>328</v>
      </c>
      <c r="D377" s="22" t="s">
        <v>1825</v>
      </c>
      <c r="E377" s="22" t="s">
        <v>1829</v>
      </c>
      <c r="F377" s="22"/>
      <c r="G377" s="22" t="s">
        <v>170</v>
      </c>
      <c r="H377" s="22" t="s">
        <v>152</v>
      </c>
      <c r="I377" s="66">
        <v>122.54</v>
      </c>
    </row>
    <row r="378" spans="2:9" x14ac:dyDescent="0.25">
      <c r="B378" s="116" t="s">
        <v>161</v>
      </c>
      <c r="C378" s="22" t="s">
        <v>48</v>
      </c>
      <c r="D378" s="22" t="s">
        <v>964</v>
      </c>
      <c r="E378" s="22" t="s">
        <v>1830</v>
      </c>
      <c r="F378" s="22"/>
      <c r="G378" s="22" t="s">
        <v>1462</v>
      </c>
      <c r="H378" s="22" t="s">
        <v>152</v>
      </c>
      <c r="I378" s="66">
        <v>249.18</v>
      </c>
    </row>
    <row r="379" spans="2:9" x14ac:dyDescent="0.25">
      <c r="B379" s="116" t="s">
        <v>163</v>
      </c>
      <c r="C379" s="117" t="s">
        <v>50</v>
      </c>
      <c r="D379" s="22" t="s">
        <v>964</v>
      </c>
      <c r="E379" s="22" t="s">
        <v>1831</v>
      </c>
      <c r="F379" s="22"/>
      <c r="G379" s="22" t="s">
        <v>1462</v>
      </c>
      <c r="H379" s="22" t="s">
        <v>152</v>
      </c>
      <c r="I379" s="66">
        <v>252.97</v>
      </c>
    </row>
    <row r="380" spans="2:9" x14ac:dyDescent="0.25">
      <c r="B380" s="116" t="s">
        <v>164</v>
      </c>
      <c r="C380" s="22" t="s">
        <v>51</v>
      </c>
      <c r="D380" s="22" t="s">
        <v>964</v>
      </c>
      <c r="E380" s="22" t="s">
        <v>1832</v>
      </c>
      <c r="F380" s="22"/>
      <c r="G380" s="22" t="s">
        <v>1462</v>
      </c>
      <c r="H380" s="22" t="s">
        <v>152</v>
      </c>
      <c r="I380" s="66">
        <v>250.37</v>
      </c>
    </row>
    <row r="381" spans="2:9" x14ac:dyDescent="0.25">
      <c r="B381" s="116" t="s">
        <v>165</v>
      </c>
      <c r="C381" s="22" t="s">
        <v>56</v>
      </c>
      <c r="D381" s="22" t="s">
        <v>964</v>
      </c>
      <c r="E381" s="22" t="s">
        <v>1833</v>
      </c>
      <c r="F381" s="22"/>
      <c r="G381" s="22" t="s">
        <v>1462</v>
      </c>
      <c r="H381" s="22" t="s">
        <v>152</v>
      </c>
      <c r="I381" s="66">
        <v>265.32</v>
      </c>
    </row>
    <row r="382" spans="2:9" x14ac:dyDescent="0.25">
      <c r="B382" s="116" t="s">
        <v>166</v>
      </c>
      <c r="C382" s="22" t="s">
        <v>58</v>
      </c>
      <c r="D382" s="22" t="s">
        <v>964</v>
      </c>
      <c r="E382" s="22" t="s">
        <v>1834</v>
      </c>
      <c r="F382" s="22"/>
      <c r="G382" s="22" t="s">
        <v>1462</v>
      </c>
      <c r="H382" s="22" t="s">
        <v>152</v>
      </c>
      <c r="I382" s="66">
        <v>259.61</v>
      </c>
    </row>
    <row r="383" spans="2:9" x14ac:dyDescent="0.25">
      <c r="B383" s="116" t="s">
        <v>291</v>
      </c>
      <c r="C383" s="22" t="s">
        <v>247</v>
      </c>
      <c r="D383" s="22" t="s">
        <v>964</v>
      </c>
      <c r="E383" s="22" t="s">
        <v>1835</v>
      </c>
      <c r="F383" s="22"/>
      <c r="G383" s="22" t="s">
        <v>1462</v>
      </c>
      <c r="H383" s="22" t="s">
        <v>152</v>
      </c>
      <c r="I383" s="66">
        <v>248.72</v>
      </c>
    </row>
    <row r="384" spans="2:9" x14ac:dyDescent="0.25">
      <c r="B384" s="116" t="s">
        <v>161</v>
      </c>
      <c r="C384" s="22" t="s">
        <v>48</v>
      </c>
      <c r="D384" s="22" t="s">
        <v>964</v>
      </c>
      <c r="E384" s="22" t="s">
        <v>1836</v>
      </c>
      <c r="F384" s="22"/>
      <c r="G384" s="22" t="s">
        <v>1471</v>
      </c>
      <c r="H384" s="22" t="s">
        <v>152</v>
      </c>
      <c r="I384" s="66">
        <v>384.33</v>
      </c>
    </row>
    <row r="385" spans="2:9" x14ac:dyDescent="0.25">
      <c r="B385" s="116" t="s">
        <v>163</v>
      </c>
      <c r="C385" s="22" t="s">
        <v>50</v>
      </c>
      <c r="D385" s="22" t="s">
        <v>964</v>
      </c>
      <c r="E385" s="22" t="s">
        <v>1837</v>
      </c>
      <c r="F385" s="22"/>
      <c r="G385" s="22" t="s">
        <v>1471</v>
      </c>
      <c r="H385" s="22" t="s">
        <v>152</v>
      </c>
      <c r="I385" s="66">
        <v>390.17</v>
      </c>
    </row>
    <row r="386" spans="2:9" x14ac:dyDescent="0.25">
      <c r="B386" s="116" t="s">
        <v>164</v>
      </c>
      <c r="C386" s="22" t="s">
        <v>51</v>
      </c>
      <c r="D386" s="22" t="s">
        <v>964</v>
      </c>
      <c r="E386" s="22" t="s">
        <v>1838</v>
      </c>
      <c r="F386" s="22"/>
      <c r="G386" s="22" t="s">
        <v>1471</v>
      </c>
      <c r="H386" s="22" t="s">
        <v>152</v>
      </c>
      <c r="I386" s="66">
        <v>386.17</v>
      </c>
    </row>
    <row r="387" spans="2:9" x14ac:dyDescent="0.25">
      <c r="B387" s="116" t="s">
        <v>165</v>
      </c>
      <c r="C387" s="22" t="s">
        <v>56</v>
      </c>
      <c r="D387" s="22" t="s">
        <v>964</v>
      </c>
      <c r="E387" s="22" t="s">
        <v>1839</v>
      </c>
      <c r="F387" s="22"/>
      <c r="G387" s="22" t="s">
        <v>1471</v>
      </c>
      <c r="H387" s="22" t="s">
        <v>152</v>
      </c>
      <c r="I387" s="66">
        <v>409.21</v>
      </c>
    </row>
    <row r="388" spans="2:9" x14ac:dyDescent="0.25">
      <c r="B388" s="116" t="s">
        <v>166</v>
      </c>
      <c r="C388" s="22" t="s">
        <v>58</v>
      </c>
      <c r="D388" s="22" t="s">
        <v>964</v>
      </c>
      <c r="E388" s="22" t="s">
        <v>1840</v>
      </c>
      <c r="F388" s="22"/>
      <c r="G388" s="22" t="s">
        <v>1471</v>
      </c>
      <c r="H388" s="22" t="s">
        <v>152</v>
      </c>
      <c r="I388" s="66">
        <v>400.41</v>
      </c>
    </row>
    <row r="389" spans="2:9" x14ac:dyDescent="0.25">
      <c r="B389" s="116" t="s">
        <v>291</v>
      </c>
      <c r="C389" s="22" t="s">
        <v>247</v>
      </c>
      <c r="D389" s="22" t="s">
        <v>964</v>
      </c>
      <c r="E389" s="22" t="s">
        <v>1841</v>
      </c>
      <c r="F389" s="22"/>
      <c r="G389" s="22" t="s">
        <v>1471</v>
      </c>
      <c r="H389" s="22" t="s">
        <v>152</v>
      </c>
      <c r="I389" s="66">
        <v>383.62</v>
      </c>
    </row>
    <row r="390" spans="2:9" x14ac:dyDescent="0.25">
      <c r="B390" s="116" t="s">
        <v>161</v>
      </c>
      <c r="C390" s="22" t="s">
        <v>48</v>
      </c>
      <c r="D390" s="22" t="s">
        <v>884</v>
      </c>
      <c r="E390" s="22" t="s">
        <v>1842</v>
      </c>
      <c r="F390" s="22"/>
      <c r="G390" s="22" t="s">
        <v>170</v>
      </c>
      <c r="H390" s="22" t="s">
        <v>152</v>
      </c>
      <c r="I390" s="66">
        <v>200</v>
      </c>
    </row>
    <row r="391" spans="2:9" x14ac:dyDescent="0.25">
      <c r="B391" s="116" t="s">
        <v>162</v>
      </c>
      <c r="C391" s="22" t="s">
        <v>49</v>
      </c>
      <c r="D391" s="22" t="s">
        <v>884</v>
      </c>
      <c r="E391" s="22" t="s">
        <v>1843</v>
      </c>
      <c r="F391" s="22"/>
      <c r="G391" s="22" t="s">
        <v>170</v>
      </c>
      <c r="H391" s="22" t="s">
        <v>152</v>
      </c>
      <c r="I391" s="66">
        <v>200</v>
      </c>
    </row>
    <row r="392" spans="2:9" x14ac:dyDescent="0.25">
      <c r="B392" s="116" t="s">
        <v>163</v>
      </c>
      <c r="C392" s="22" t="s">
        <v>50</v>
      </c>
      <c r="D392" s="22" t="s">
        <v>884</v>
      </c>
      <c r="E392" s="22" t="s">
        <v>1844</v>
      </c>
      <c r="F392" s="22"/>
      <c r="G392" s="22" t="s">
        <v>170</v>
      </c>
      <c r="H392" s="22" t="s">
        <v>152</v>
      </c>
      <c r="I392" s="66">
        <v>200</v>
      </c>
    </row>
    <row r="393" spans="2:9" x14ac:dyDescent="0.25">
      <c r="B393" s="116" t="s">
        <v>164</v>
      </c>
      <c r="C393" s="117" t="s">
        <v>51</v>
      </c>
      <c r="D393" s="22" t="s">
        <v>884</v>
      </c>
      <c r="E393" s="22" t="s">
        <v>1845</v>
      </c>
      <c r="F393" s="22"/>
      <c r="G393" s="22" t="s">
        <v>170</v>
      </c>
      <c r="H393" s="22" t="s">
        <v>152</v>
      </c>
      <c r="I393" s="66">
        <v>200</v>
      </c>
    </row>
    <row r="394" spans="2:9" x14ac:dyDescent="0.25">
      <c r="B394" s="116" t="s">
        <v>167</v>
      </c>
      <c r="C394" s="22" t="s">
        <v>52</v>
      </c>
      <c r="D394" s="22" t="s">
        <v>884</v>
      </c>
      <c r="E394" s="22" t="s">
        <v>1846</v>
      </c>
      <c r="F394" s="22"/>
      <c r="G394" s="22" t="s">
        <v>170</v>
      </c>
      <c r="H394" s="22" t="s">
        <v>152</v>
      </c>
      <c r="I394" s="66">
        <v>200</v>
      </c>
    </row>
    <row r="395" spans="2:9" x14ac:dyDescent="0.25">
      <c r="B395" s="116" t="s">
        <v>165</v>
      </c>
      <c r="C395" s="117" t="s">
        <v>56</v>
      </c>
      <c r="D395" s="22" t="s">
        <v>884</v>
      </c>
      <c r="E395" s="22" t="s">
        <v>1847</v>
      </c>
      <c r="F395" s="22"/>
      <c r="G395" s="22" t="s">
        <v>170</v>
      </c>
      <c r="H395" s="22" t="s">
        <v>152</v>
      </c>
      <c r="I395" s="66">
        <v>200</v>
      </c>
    </row>
    <row r="396" spans="2:9" x14ac:dyDescent="0.25">
      <c r="B396" s="116" t="s">
        <v>161</v>
      </c>
      <c r="C396" s="22" t="s">
        <v>48</v>
      </c>
      <c r="D396" s="22" t="s">
        <v>758</v>
      </c>
      <c r="E396" s="22" t="s">
        <v>1848</v>
      </c>
      <c r="F396" s="22"/>
      <c r="G396" s="22" t="s">
        <v>170</v>
      </c>
      <c r="H396" s="22" t="s">
        <v>152</v>
      </c>
      <c r="I396" s="66">
        <v>201</v>
      </c>
    </row>
    <row r="397" spans="2:9" x14ac:dyDescent="0.25">
      <c r="B397" s="116" t="s">
        <v>162</v>
      </c>
      <c r="C397" s="117" t="s">
        <v>49</v>
      </c>
      <c r="D397" s="22" t="s">
        <v>758</v>
      </c>
      <c r="E397" s="22" t="s">
        <v>1849</v>
      </c>
      <c r="F397" s="22"/>
      <c r="G397" s="22" t="s">
        <v>170</v>
      </c>
      <c r="H397" s="22" t="s">
        <v>152</v>
      </c>
      <c r="I397" s="66">
        <v>202</v>
      </c>
    </row>
    <row r="398" spans="2:9" x14ac:dyDescent="0.25">
      <c r="B398" s="116" t="s">
        <v>166</v>
      </c>
      <c r="C398" s="22" t="s">
        <v>58</v>
      </c>
      <c r="D398" s="22" t="s">
        <v>758</v>
      </c>
      <c r="E398" s="22" t="s">
        <v>1850</v>
      </c>
      <c r="F398" s="22"/>
      <c r="G398" s="22" t="s">
        <v>170</v>
      </c>
      <c r="H398" s="22" t="s">
        <v>152</v>
      </c>
      <c r="I398" s="66">
        <v>203</v>
      </c>
    </row>
    <row r="399" spans="2:9" x14ac:dyDescent="0.25">
      <c r="B399" s="116" t="s">
        <v>161</v>
      </c>
      <c r="C399" s="22" t="s">
        <v>48</v>
      </c>
      <c r="D399" s="22" t="s">
        <v>817</v>
      </c>
      <c r="E399" s="22" t="s">
        <v>1851</v>
      </c>
      <c r="F399" s="22"/>
      <c r="G399" s="22" t="s">
        <v>1462</v>
      </c>
      <c r="H399" s="22" t="s">
        <v>152</v>
      </c>
      <c r="I399" s="66">
        <v>249.18</v>
      </c>
    </row>
    <row r="400" spans="2:9" x14ac:dyDescent="0.25">
      <c r="B400" s="120" t="s">
        <v>162</v>
      </c>
      <c r="C400" s="22" t="s">
        <v>49</v>
      </c>
      <c r="D400" s="22" t="s">
        <v>817</v>
      </c>
      <c r="E400" s="22" t="s">
        <v>1852</v>
      </c>
      <c r="F400" s="22"/>
      <c r="G400" s="22" t="s">
        <v>1462</v>
      </c>
      <c r="H400" s="22" t="s">
        <v>152</v>
      </c>
      <c r="I400" s="66">
        <v>257.8</v>
      </c>
    </row>
    <row r="401" spans="2:9" x14ac:dyDescent="0.25">
      <c r="B401" s="116" t="s">
        <v>164</v>
      </c>
      <c r="C401" s="22" t="s">
        <v>51</v>
      </c>
      <c r="D401" s="22" t="s">
        <v>817</v>
      </c>
      <c r="E401" s="22" t="s">
        <v>1853</v>
      </c>
      <c r="F401" s="22"/>
      <c r="G401" s="22" t="s">
        <v>1462</v>
      </c>
      <c r="H401" s="22" t="s">
        <v>152</v>
      </c>
      <c r="I401" s="66">
        <v>250.37</v>
      </c>
    </row>
    <row r="402" spans="2:9" x14ac:dyDescent="0.25">
      <c r="B402" s="116" t="s">
        <v>167</v>
      </c>
      <c r="C402" s="22" t="s">
        <v>52</v>
      </c>
      <c r="D402" s="22" t="s">
        <v>817</v>
      </c>
      <c r="E402" s="22" t="s">
        <v>1854</v>
      </c>
      <c r="F402" s="22"/>
      <c r="G402" s="22" t="s">
        <v>1462</v>
      </c>
      <c r="H402" s="22" t="s">
        <v>152</v>
      </c>
      <c r="I402" s="66">
        <v>265.32</v>
      </c>
    </row>
    <row r="403" spans="2:9" x14ac:dyDescent="0.25">
      <c r="B403" s="116" t="s">
        <v>165</v>
      </c>
      <c r="C403" s="117" t="s">
        <v>56</v>
      </c>
      <c r="D403" s="22" t="s">
        <v>817</v>
      </c>
      <c r="E403" s="22" t="s">
        <v>1855</v>
      </c>
      <c r="F403" s="22"/>
      <c r="G403" s="22" t="s">
        <v>1462</v>
      </c>
      <c r="H403" s="22" t="s">
        <v>152</v>
      </c>
      <c r="I403" s="66">
        <v>265.32</v>
      </c>
    </row>
    <row r="404" spans="2:9" x14ac:dyDescent="0.25">
      <c r="B404" s="116" t="s">
        <v>291</v>
      </c>
      <c r="C404" s="22" t="s">
        <v>247</v>
      </c>
      <c r="D404" s="22" t="s">
        <v>817</v>
      </c>
      <c r="E404" s="22" t="s">
        <v>1856</v>
      </c>
      <c r="F404" s="22"/>
      <c r="G404" s="22" t="s">
        <v>1462</v>
      </c>
      <c r="H404" s="22" t="s">
        <v>152</v>
      </c>
      <c r="I404" s="66">
        <v>248.72</v>
      </c>
    </row>
    <row r="405" spans="2:9" x14ac:dyDescent="0.25">
      <c r="B405" s="116" t="s">
        <v>321</v>
      </c>
      <c r="C405" s="22" t="s">
        <v>330</v>
      </c>
      <c r="D405" s="22" t="s">
        <v>817</v>
      </c>
      <c r="E405" s="22" t="s">
        <v>1857</v>
      </c>
      <c r="F405" s="22"/>
      <c r="G405" s="22" t="s">
        <v>1462</v>
      </c>
      <c r="H405" s="22" t="s">
        <v>152</v>
      </c>
      <c r="I405" s="66">
        <v>248.72</v>
      </c>
    </row>
    <row r="406" spans="2:9" x14ac:dyDescent="0.25">
      <c r="B406" s="116" t="s">
        <v>161</v>
      </c>
      <c r="C406" s="22" t="s">
        <v>48</v>
      </c>
      <c r="D406" s="22" t="s">
        <v>817</v>
      </c>
      <c r="E406" s="22" t="s">
        <v>1858</v>
      </c>
      <c r="F406" s="22"/>
      <c r="G406" s="22" t="s">
        <v>1471</v>
      </c>
      <c r="H406" s="22" t="s">
        <v>152</v>
      </c>
      <c r="I406" s="66">
        <v>384.33</v>
      </c>
    </row>
    <row r="407" spans="2:9" x14ac:dyDescent="0.25">
      <c r="B407" s="116" t="s">
        <v>162</v>
      </c>
      <c r="C407" s="22" t="s">
        <v>49</v>
      </c>
      <c r="D407" s="22" t="s">
        <v>817</v>
      </c>
      <c r="E407" s="22" t="s">
        <v>1859</v>
      </c>
      <c r="F407" s="22"/>
      <c r="G407" s="22" t="s">
        <v>1471</v>
      </c>
      <c r="H407" s="22" t="s">
        <v>152</v>
      </c>
      <c r="I407" s="66">
        <v>397.62</v>
      </c>
    </row>
    <row r="408" spans="2:9" x14ac:dyDescent="0.25">
      <c r="B408" s="116" t="s">
        <v>164</v>
      </c>
      <c r="C408" s="22" t="s">
        <v>51</v>
      </c>
      <c r="D408" s="22" t="s">
        <v>817</v>
      </c>
      <c r="E408" s="22" t="s">
        <v>1860</v>
      </c>
      <c r="F408" s="22"/>
      <c r="G408" s="22" t="s">
        <v>1471</v>
      </c>
      <c r="H408" s="22" t="s">
        <v>152</v>
      </c>
      <c r="I408" s="66">
        <v>386.17</v>
      </c>
    </row>
    <row r="409" spans="2:9" x14ac:dyDescent="0.25">
      <c r="B409" s="116" t="s">
        <v>167</v>
      </c>
      <c r="C409" s="22" t="s">
        <v>52</v>
      </c>
      <c r="D409" s="22" t="s">
        <v>817</v>
      </c>
      <c r="E409" s="22" t="s">
        <v>1861</v>
      </c>
      <c r="F409" s="22"/>
      <c r="G409" s="22" t="s">
        <v>1471</v>
      </c>
      <c r="H409" s="22" t="s">
        <v>152</v>
      </c>
      <c r="I409" s="66">
        <v>409.21</v>
      </c>
    </row>
    <row r="410" spans="2:9" x14ac:dyDescent="0.25">
      <c r="B410" s="116" t="s">
        <v>165</v>
      </c>
      <c r="C410" s="22" t="s">
        <v>56</v>
      </c>
      <c r="D410" s="22" t="s">
        <v>817</v>
      </c>
      <c r="E410" s="22" t="s">
        <v>1862</v>
      </c>
      <c r="F410" s="22"/>
      <c r="G410" s="22" t="s">
        <v>1471</v>
      </c>
      <c r="H410" s="22" t="s">
        <v>152</v>
      </c>
      <c r="I410" s="66">
        <v>409.21</v>
      </c>
    </row>
    <row r="411" spans="2:9" x14ac:dyDescent="0.25">
      <c r="B411" s="116" t="s">
        <v>291</v>
      </c>
      <c r="C411" s="22" t="s">
        <v>247</v>
      </c>
      <c r="D411" s="22" t="s">
        <v>817</v>
      </c>
      <c r="E411" s="22" t="s">
        <v>1863</v>
      </c>
      <c r="F411" s="22"/>
      <c r="G411" s="22" t="s">
        <v>1471</v>
      </c>
      <c r="H411" s="22" t="s">
        <v>152</v>
      </c>
      <c r="I411" s="66">
        <v>383.62</v>
      </c>
    </row>
    <row r="412" spans="2:9" x14ac:dyDescent="0.25">
      <c r="B412" s="116" t="s">
        <v>321</v>
      </c>
      <c r="C412" s="22" t="s">
        <v>330</v>
      </c>
      <c r="D412" s="22" t="s">
        <v>817</v>
      </c>
      <c r="E412" s="22" t="s">
        <v>1864</v>
      </c>
      <c r="F412" s="22"/>
      <c r="G412" s="22" t="s">
        <v>1471</v>
      </c>
      <c r="H412" s="22" t="s">
        <v>152</v>
      </c>
      <c r="I412" s="66">
        <v>383.62</v>
      </c>
    </row>
    <row r="413" spans="2:9" x14ac:dyDescent="0.25">
      <c r="B413" s="116" t="s">
        <v>149</v>
      </c>
      <c r="C413" s="22" t="s">
        <v>150</v>
      </c>
      <c r="D413" s="22" t="s">
        <v>857</v>
      </c>
      <c r="E413" s="22" t="s">
        <v>1865</v>
      </c>
      <c r="F413" s="22"/>
      <c r="G413" s="22" t="s">
        <v>1462</v>
      </c>
      <c r="H413" s="22" t="s">
        <v>152</v>
      </c>
      <c r="I413" s="66">
        <v>241.01</v>
      </c>
    </row>
    <row r="414" spans="2:9" x14ac:dyDescent="0.25">
      <c r="B414" s="116" t="s">
        <v>154</v>
      </c>
      <c r="C414" s="22" t="s">
        <v>55</v>
      </c>
      <c r="D414" s="22" t="s">
        <v>857</v>
      </c>
      <c r="E414" s="22" t="s">
        <v>1866</v>
      </c>
      <c r="F414" s="22"/>
      <c r="G414" s="22" t="s">
        <v>1462</v>
      </c>
      <c r="H414" s="22" t="s">
        <v>152</v>
      </c>
      <c r="I414" s="66">
        <v>240.76</v>
      </c>
    </row>
    <row r="415" spans="2:9" x14ac:dyDescent="0.25">
      <c r="B415" s="116" t="s">
        <v>156</v>
      </c>
      <c r="C415" s="22" t="s">
        <v>157</v>
      </c>
      <c r="D415" s="22" t="s">
        <v>857</v>
      </c>
      <c r="E415" s="22" t="s">
        <v>1867</v>
      </c>
      <c r="F415" s="22"/>
      <c r="G415" s="22" t="s">
        <v>1462</v>
      </c>
      <c r="H415" s="22" t="s">
        <v>152</v>
      </c>
      <c r="I415" s="66">
        <v>244.19</v>
      </c>
    </row>
    <row r="416" spans="2:9" x14ac:dyDescent="0.25">
      <c r="B416" s="120" t="s">
        <v>158</v>
      </c>
      <c r="C416" s="22" t="s">
        <v>60</v>
      </c>
      <c r="D416" s="22" t="s">
        <v>857</v>
      </c>
      <c r="E416" s="22" t="s">
        <v>1868</v>
      </c>
      <c r="F416" s="22"/>
      <c r="G416" s="22" t="s">
        <v>1462</v>
      </c>
      <c r="H416" s="22" t="s">
        <v>152</v>
      </c>
      <c r="I416" s="66">
        <v>240.76</v>
      </c>
    </row>
    <row r="417" spans="2:9" x14ac:dyDescent="0.25">
      <c r="B417" s="120" t="s">
        <v>159</v>
      </c>
      <c r="C417" s="22" t="s">
        <v>61</v>
      </c>
      <c r="D417" s="22" t="s">
        <v>857</v>
      </c>
      <c r="E417" s="22" t="s">
        <v>1869</v>
      </c>
      <c r="F417" s="22"/>
      <c r="G417" s="22" t="s">
        <v>1462</v>
      </c>
      <c r="H417" s="22" t="s">
        <v>152</v>
      </c>
      <c r="I417" s="66">
        <v>251.96</v>
      </c>
    </row>
    <row r="418" spans="2:9" x14ac:dyDescent="0.25">
      <c r="B418" s="116" t="s">
        <v>160</v>
      </c>
      <c r="C418" s="22" t="s">
        <v>62</v>
      </c>
      <c r="D418" s="22" t="s">
        <v>857</v>
      </c>
      <c r="E418" s="22" t="s">
        <v>1870</v>
      </c>
      <c r="F418" s="22"/>
      <c r="G418" s="22" t="s">
        <v>1462</v>
      </c>
      <c r="H418" s="22" t="s">
        <v>152</v>
      </c>
      <c r="I418" s="66">
        <v>243.21</v>
      </c>
    </row>
    <row r="419" spans="2:9" x14ac:dyDescent="0.25">
      <c r="B419" s="116" t="s">
        <v>160</v>
      </c>
      <c r="C419" s="22" t="s">
        <v>62</v>
      </c>
      <c r="D419" s="22" t="s">
        <v>857</v>
      </c>
      <c r="E419" s="22" t="s">
        <v>1870</v>
      </c>
      <c r="F419" s="22"/>
      <c r="G419" s="22" t="s">
        <v>1462</v>
      </c>
      <c r="H419" s="22" t="s">
        <v>152</v>
      </c>
      <c r="I419" s="66">
        <v>243.21</v>
      </c>
    </row>
    <row r="420" spans="2:9" x14ac:dyDescent="0.25">
      <c r="B420" s="116" t="s">
        <v>153</v>
      </c>
      <c r="C420" s="22" t="s">
        <v>53</v>
      </c>
      <c r="D420" s="22" t="s">
        <v>857</v>
      </c>
      <c r="E420" s="22" t="s">
        <v>1871</v>
      </c>
      <c r="F420" s="22"/>
      <c r="G420" s="22" t="s">
        <v>1462</v>
      </c>
      <c r="H420" s="22" t="s">
        <v>152</v>
      </c>
      <c r="I420" s="66">
        <v>243.55</v>
      </c>
    </row>
    <row r="421" spans="2:9" x14ac:dyDescent="0.25">
      <c r="B421" s="116" t="s">
        <v>149</v>
      </c>
      <c r="C421" s="22" t="s">
        <v>150</v>
      </c>
      <c r="D421" s="22" t="s">
        <v>857</v>
      </c>
      <c r="E421" s="22" t="s">
        <v>1872</v>
      </c>
      <c r="F421" s="22"/>
      <c r="G421" s="22" t="s">
        <v>1471</v>
      </c>
      <c r="H421" s="22" t="s">
        <v>152</v>
      </c>
      <c r="I421" s="66">
        <v>371.73</v>
      </c>
    </row>
    <row r="422" spans="2:9" x14ac:dyDescent="0.25">
      <c r="B422" s="116" t="s">
        <v>154</v>
      </c>
      <c r="C422" s="22" t="s">
        <v>55</v>
      </c>
      <c r="D422" s="22" t="s">
        <v>857</v>
      </c>
      <c r="E422" s="22" t="s">
        <v>1873</v>
      </c>
      <c r="F422" s="22"/>
      <c r="G422" s="22" t="s">
        <v>1471</v>
      </c>
      <c r="H422" s="22" t="s">
        <v>152</v>
      </c>
      <c r="I422" s="66">
        <v>371.34</v>
      </c>
    </row>
    <row r="423" spans="2:9" x14ac:dyDescent="0.25">
      <c r="B423" s="116" t="s">
        <v>156</v>
      </c>
      <c r="C423" s="22" t="s">
        <v>157</v>
      </c>
      <c r="D423" s="22" t="s">
        <v>857</v>
      </c>
      <c r="E423" s="22" t="s">
        <v>1874</v>
      </c>
      <c r="F423" s="22"/>
      <c r="G423" s="22" t="s">
        <v>1471</v>
      </c>
      <c r="H423" s="22" t="s">
        <v>152</v>
      </c>
      <c r="I423" s="66">
        <v>376.63</v>
      </c>
    </row>
    <row r="424" spans="2:9" x14ac:dyDescent="0.25">
      <c r="B424" s="116" t="s">
        <v>158</v>
      </c>
      <c r="C424" s="22" t="s">
        <v>60</v>
      </c>
      <c r="D424" s="22" t="s">
        <v>857</v>
      </c>
      <c r="E424" s="22" t="s">
        <v>1875</v>
      </c>
      <c r="F424" s="22"/>
      <c r="G424" s="22" t="s">
        <v>1471</v>
      </c>
      <c r="H424" s="22" t="s">
        <v>152</v>
      </c>
      <c r="I424" s="66">
        <v>371.34</v>
      </c>
    </row>
    <row r="425" spans="2:9" x14ac:dyDescent="0.25">
      <c r="B425" s="116" t="s">
        <v>159</v>
      </c>
      <c r="C425" s="22" t="s">
        <v>61</v>
      </c>
      <c r="D425" s="22" t="s">
        <v>857</v>
      </c>
      <c r="E425" s="22" t="s">
        <v>1876</v>
      </c>
      <c r="F425" s="22"/>
      <c r="G425" s="22" t="s">
        <v>1471</v>
      </c>
      <c r="H425" s="22" t="s">
        <v>152</v>
      </c>
      <c r="I425" s="66">
        <v>388.62</v>
      </c>
    </row>
    <row r="426" spans="2:9" x14ac:dyDescent="0.25">
      <c r="B426" s="116" t="s">
        <v>160</v>
      </c>
      <c r="C426" s="22" t="s">
        <v>62</v>
      </c>
      <c r="D426" s="22" t="s">
        <v>857</v>
      </c>
      <c r="E426" s="22" t="s">
        <v>1877</v>
      </c>
      <c r="F426" s="22"/>
      <c r="G426" s="22" t="s">
        <v>1471</v>
      </c>
      <c r="H426" s="22" t="s">
        <v>152</v>
      </c>
      <c r="I426" s="66">
        <v>375.11</v>
      </c>
    </row>
    <row r="427" spans="2:9" x14ac:dyDescent="0.25">
      <c r="B427" s="116" t="s">
        <v>160</v>
      </c>
      <c r="C427" s="22" t="s">
        <v>62</v>
      </c>
      <c r="D427" s="22" t="s">
        <v>857</v>
      </c>
      <c r="E427" s="22" t="s">
        <v>1877</v>
      </c>
      <c r="F427" s="22"/>
      <c r="G427" s="22" t="s">
        <v>1471</v>
      </c>
      <c r="H427" s="22" t="s">
        <v>152</v>
      </c>
      <c r="I427" s="66">
        <v>375.11</v>
      </c>
    </row>
    <row r="428" spans="2:9" x14ac:dyDescent="0.25">
      <c r="B428" s="116" t="s">
        <v>153</v>
      </c>
      <c r="C428" s="22" t="s">
        <v>53</v>
      </c>
      <c r="D428" s="22" t="s">
        <v>857</v>
      </c>
      <c r="E428" s="22" t="s">
        <v>1878</v>
      </c>
      <c r="F428" s="22"/>
      <c r="G428" s="22" t="s">
        <v>1471</v>
      </c>
      <c r="H428" s="22" t="s">
        <v>152</v>
      </c>
      <c r="I428" s="66">
        <v>375.65</v>
      </c>
    </row>
    <row r="429" spans="2:9" x14ac:dyDescent="0.25">
      <c r="B429" s="116" t="s">
        <v>161</v>
      </c>
      <c r="C429" s="22" t="s">
        <v>48</v>
      </c>
      <c r="D429" s="22" t="s">
        <v>896</v>
      </c>
      <c r="E429" s="22" t="s">
        <v>1879</v>
      </c>
      <c r="F429" s="22"/>
      <c r="G429" s="22" t="s">
        <v>170</v>
      </c>
      <c r="H429" s="22" t="s">
        <v>152</v>
      </c>
      <c r="I429" s="66">
        <v>190</v>
      </c>
    </row>
    <row r="430" spans="2:9" x14ac:dyDescent="0.25">
      <c r="B430" s="116" t="s">
        <v>162</v>
      </c>
      <c r="C430" s="22" t="s">
        <v>49</v>
      </c>
      <c r="D430" s="22" t="s">
        <v>896</v>
      </c>
      <c r="E430" s="22" t="s">
        <v>1880</v>
      </c>
      <c r="F430" s="22"/>
      <c r="G430" s="22" t="s">
        <v>170</v>
      </c>
      <c r="H430" s="22" t="s">
        <v>152</v>
      </c>
      <c r="I430" s="66">
        <v>190</v>
      </c>
    </row>
    <row r="431" spans="2:9" x14ac:dyDescent="0.25">
      <c r="B431" s="116" t="s">
        <v>163</v>
      </c>
      <c r="C431" s="22" t="s">
        <v>50</v>
      </c>
      <c r="D431" s="22" t="s">
        <v>896</v>
      </c>
      <c r="E431" s="22" t="s">
        <v>1881</v>
      </c>
      <c r="F431" s="22"/>
      <c r="G431" s="22" t="s">
        <v>170</v>
      </c>
      <c r="H431" s="22" t="s">
        <v>152</v>
      </c>
      <c r="I431" s="66">
        <v>190</v>
      </c>
    </row>
    <row r="432" spans="2:9" x14ac:dyDescent="0.25">
      <c r="B432" s="116" t="s">
        <v>164</v>
      </c>
      <c r="C432" s="22" t="s">
        <v>51</v>
      </c>
      <c r="D432" s="22" t="s">
        <v>896</v>
      </c>
      <c r="E432" s="22" t="s">
        <v>1882</v>
      </c>
      <c r="F432" s="22"/>
      <c r="G432" s="22" t="s">
        <v>170</v>
      </c>
      <c r="H432" s="22" t="s">
        <v>152</v>
      </c>
      <c r="I432" s="66">
        <v>190</v>
      </c>
    </row>
    <row r="433" spans="2:9" x14ac:dyDescent="0.25">
      <c r="B433" s="116" t="s">
        <v>167</v>
      </c>
      <c r="C433" s="22" t="s">
        <v>52</v>
      </c>
      <c r="D433" s="22" t="s">
        <v>896</v>
      </c>
      <c r="E433" s="22" t="s">
        <v>1883</v>
      </c>
      <c r="F433" s="22"/>
      <c r="G433" s="22" t="s">
        <v>170</v>
      </c>
      <c r="H433" s="22" t="s">
        <v>152</v>
      </c>
      <c r="I433" s="66">
        <v>190</v>
      </c>
    </row>
    <row r="434" spans="2:9" x14ac:dyDescent="0.25">
      <c r="B434" s="116" t="s">
        <v>165</v>
      </c>
      <c r="C434" s="22" t="s">
        <v>56</v>
      </c>
      <c r="D434" s="22" t="s">
        <v>896</v>
      </c>
      <c r="E434" s="22" t="s">
        <v>1884</v>
      </c>
      <c r="F434" s="22"/>
      <c r="G434" s="22" t="s">
        <v>170</v>
      </c>
      <c r="H434" s="22" t="s">
        <v>152</v>
      </c>
      <c r="I434" s="66">
        <v>190</v>
      </c>
    </row>
    <row r="435" spans="2:9" x14ac:dyDescent="0.25">
      <c r="B435" s="116" t="s">
        <v>166</v>
      </c>
      <c r="C435" s="22" t="s">
        <v>58</v>
      </c>
      <c r="D435" s="22" t="s">
        <v>896</v>
      </c>
      <c r="E435" s="22" t="s">
        <v>1885</v>
      </c>
      <c r="F435" s="22"/>
      <c r="G435" s="22" t="s">
        <v>170</v>
      </c>
      <c r="H435" s="22" t="s">
        <v>152</v>
      </c>
      <c r="I435" s="66">
        <v>190</v>
      </c>
    </row>
    <row r="436" spans="2:9" x14ac:dyDescent="0.25">
      <c r="B436" s="116" t="s">
        <v>291</v>
      </c>
      <c r="C436" s="22" t="s">
        <v>247</v>
      </c>
      <c r="D436" s="22" t="s">
        <v>896</v>
      </c>
      <c r="E436" s="22" t="s">
        <v>1886</v>
      </c>
      <c r="F436" s="22"/>
      <c r="G436" s="22" t="s">
        <v>170</v>
      </c>
      <c r="H436" s="22" t="s">
        <v>152</v>
      </c>
      <c r="I436" s="66">
        <v>190</v>
      </c>
    </row>
    <row r="437" spans="2:9" x14ac:dyDescent="0.25">
      <c r="B437" s="116" t="s">
        <v>83</v>
      </c>
      <c r="C437" s="22" t="s">
        <v>326</v>
      </c>
      <c r="D437" s="22" t="s">
        <v>896</v>
      </c>
      <c r="E437" s="22" t="s">
        <v>1887</v>
      </c>
      <c r="F437" s="22"/>
      <c r="G437" s="22" t="s">
        <v>170</v>
      </c>
      <c r="H437" s="22" t="s">
        <v>152</v>
      </c>
      <c r="I437" s="66">
        <v>190</v>
      </c>
    </row>
    <row r="438" spans="2:9" x14ac:dyDescent="0.25">
      <c r="B438" s="116" t="s">
        <v>321</v>
      </c>
      <c r="C438" s="22" t="s">
        <v>330</v>
      </c>
      <c r="D438" s="22" t="s">
        <v>896</v>
      </c>
      <c r="E438" s="22" t="s">
        <v>1888</v>
      </c>
      <c r="F438" s="22"/>
      <c r="G438" s="22" t="s">
        <v>170</v>
      </c>
      <c r="H438" s="22" t="s">
        <v>152</v>
      </c>
      <c r="I438" s="66">
        <v>190</v>
      </c>
    </row>
    <row r="439" spans="2:9" x14ac:dyDescent="0.25">
      <c r="B439" s="116" t="s">
        <v>149</v>
      </c>
      <c r="C439" s="22" t="s">
        <v>150</v>
      </c>
      <c r="D439" s="22" t="s">
        <v>578</v>
      </c>
      <c r="E439" s="22" t="s">
        <v>1889</v>
      </c>
      <c r="F439" s="22"/>
      <c r="G439" s="22" t="s">
        <v>1462</v>
      </c>
      <c r="H439" s="22" t="s">
        <v>152</v>
      </c>
      <c r="I439" s="66">
        <v>241.01</v>
      </c>
    </row>
    <row r="440" spans="2:9" x14ac:dyDescent="0.25">
      <c r="B440" s="116" t="s">
        <v>154</v>
      </c>
      <c r="C440" s="22" t="s">
        <v>55</v>
      </c>
      <c r="D440" s="22" t="s">
        <v>578</v>
      </c>
      <c r="E440" s="22" t="s">
        <v>1890</v>
      </c>
      <c r="F440" s="22"/>
      <c r="G440" s="22" t="s">
        <v>1462</v>
      </c>
      <c r="H440" s="22" t="s">
        <v>152</v>
      </c>
      <c r="I440" s="66">
        <v>240.76</v>
      </c>
    </row>
    <row r="441" spans="2:9" x14ac:dyDescent="0.25">
      <c r="B441" s="116" t="s">
        <v>238</v>
      </c>
      <c r="C441" s="22" t="s">
        <v>57</v>
      </c>
      <c r="D441" s="22" t="s">
        <v>578</v>
      </c>
      <c r="E441" s="22" t="s">
        <v>1891</v>
      </c>
      <c r="F441" s="22"/>
      <c r="G441" s="22" t="s">
        <v>1462</v>
      </c>
      <c r="H441" s="22" t="s">
        <v>152</v>
      </c>
      <c r="I441" s="66">
        <v>240.76</v>
      </c>
    </row>
    <row r="442" spans="2:9" x14ac:dyDescent="0.25">
      <c r="B442" s="116" t="s">
        <v>156</v>
      </c>
      <c r="C442" s="22" t="s">
        <v>157</v>
      </c>
      <c r="D442" s="22" t="s">
        <v>578</v>
      </c>
      <c r="E442" s="22" t="s">
        <v>1892</v>
      </c>
      <c r="F442" s="22"/>
      <c r="G442" s="22" t="s">
        <v>1462</v>
      </c>
      <c r="H442" s="22" t="s">
        <v>152</v>
      </c>
      <c r="I442" s="66">
        <v>244.19</v>
      </c>
    </row>
    <row r="443" spans="2:9" x14ac:dyDescent="0.25">
      <c r="B443" s="116" t="s">
        <v>158</v>
      </c>
      <c r="C443" s="22" t="s">
        <v>60</v>
      </c>
      <c r="D443" s="22" t="s">
        <v>578</v>
      </c>
      <c r="E443" s="22" t="s">
        <v>1893</v>
      </c>
      <c r="F443" s="22"/>
      <c r="G443" s="22" t="s">
        <v>1462</v>
      </c>
      <c r="H443" s="22" t="s">
        <v>152</v>
      </c>
      <c r="I443" s="66">
        <v>240.76</v>
      </c>
    </row>
    <row r="444" spans="2:9" x14ac:dyDescent="0.25">
      <c r="B444" s="116" t="s">
        <v>160</v>
      </c>
      <c r="C444" s="22" t="s">
        <v>62</v>
      </c>
      <c r="D444" s="22" t="s">
        <v>578</v>
      </c>
      <c r="E444" s="22" t="s">
        <v>1894</v>
      </c>
      <c r="F444" s="22"/>
      <c r="G444" s="22" t="s">
        <v>1462</v>
      </c>
      <c r="H444" s="22" t="s">
        <v>152</v>
      </c>
      <c r="I444" s="66">
        <v>243.21</v>
      </c>
    </row>
    <row r="445" spans="2:9" x14ac:dyDescent="0.25">
      <c r="B445" s="116" t="s">
        <v>153</v>
      </c>
      <c r="C445" s="118" t="s">
        <v>53</v>
      </c>
      <c r="D445" s="114" t="s">
        <v>578</v>
      </c>
      <c r="E445" s="22" t="s">
        <v>1895</v>
      </c>
      <c r="F445" s="22"/>
      <c r="G445" s="22" t="s">
        <v>1462</v>
      </c>
      <c r="H445" s="22" t="s">
        <v>152</v>
      </c>
      <c r="I445" s="66">
        <v>243.55</v>
      </c>
    </row>
    <row r="446" spans="2:9" x14ac:dyDescent="0.25">
      <c r="B446" s="116" t="s">
        <v>168</v>
      </c>
      <c r="C446" s="22" t="s">
        <v>54</v>
      </c>
      <c r="D446" s="22" t="s">
        <v>578</v>
      </c>
      <c r="E446" s="22" t="s">
        <v>1896</v>
      </c>
      <c r="F446" s="22"/>
      <c r="G446" s="22" t="s">
        <v>1462</v>
      </c>
      <c r="H446" s="22" t="s">
        <v>152</v>
      </c>
      <c r="I446" s="66">
        <v>235.94</v>
      </c>
    </row>
    <row r="447" spans="2:9" x14ac:dyDescent="0.25">
      <c r="B447" s="116" t="s">
        <v>149</v>
      </c>
      <c r="C447" s="117" t="s">
        <v>150</v>
      </c>
      <c r="D447" s="22" t="s">
        <v>578</v>
      </c>
      <c r="E447" s="22" t="s">
        <v>1897</v>
      </c>
      <c r="F447" s="22"/>
      <c r="G447" s="22" t="s">
        <v>1471</v>
      </c>
      <c r="H447" s="22" t="s">
        <v>152</v>
      </c>
      <c r="I447" s="66">
        <v>371.73</v>
      </c>
    </row>
    <row r="448" spans="2:9" x14ac:dyDescent="0.25">
      <c r="B448" s="116" t="s">
        <v>154</v>
      </c>
      <c r="C448" s="22" t="s">
        <v>55</v>
      </c>
      <c r="D448" s="22" t="s">
        <v>578</v>
      </c>
      <c r="E448" s="22" t="s">
        <v>1898</v>
      </c>
      <c r="F448" s="22"/>
      <c r="G448" s="22" t="s">
        <v>1471</v>
      </c>
      <c r="H448" s="22" t="s">
        <v>152</v>
      </c>
      <c r="I448" s="66">
        <v>371.34</v>
      </c>
    </row>
    <row r="449" spans="2:9" x14ac:dyDescent="0.25">
      <c r="B449" s="116" t="s">
        <v>238</v>
      </c>
      <c r="C449" s="22" t="s">
        <v>57</v>
      </c>
      <c r="D449" s="22" t="s">
        <v>578</v>
      </c>
      <c r="E449" s="22" t="s">
        <v>1899</v>
      </c>
      <c r="F449" s="22"/>
      <c r="G449" s="22" t="s">
        <v>1471</v>
      </c>
      <c r="H449" s="22" t="s">
        <v>152</v>
      </c>
      <c r="I449" s="66">
        <v>371.34</v>
      </c>
    </row>
    <row r="450" spans="2:9" x14ac:dyDescent="0.25">
      <c r="B450" s="116" t="s">
        <v>156</v>
      </c>
      <c r="C450" s="22" t="s">
        <v>157</v>
      </c>
      <c r="D450" s="22" t="s">
        <v>578</v>
      </c>
      <c r="E450" s="22" t="s">
        <v>1900</v>
      </c>
      <c r="F450" s="22"/>
      <c r="G450" s="22" t="s">
        <v>1471</v>
      </c>
      <c r="H450" s="22" t="s">
        <v>152</v>
      </c>
      <c r="I450" s="66">
        <v>376.63</v>
      </c>
    </row>
    <row r="451" spans="2:9" x14ac:dyDescent="0.25">
      <c r="B451" s="116" t="s">
        <v>158</v>
      </c>
      <c r="C451" s="117" t="s">
        <v>60</v>
      </c>
      <c r="D451" s="22" t="s">
        <v>578</v>
      </c>
      <c r="E451" s="22" t="s">
        <v>1901</v>
      </c>
      <c r="F451" s="22"/>
      <c r="G451" s="22" t="s">
        <v>1471</v>
      </c>
      <c r="H451" s="22" t="s">
        <v>152</v>
      </c>
      <c r="I451" s="66">
        <v>371.34</v>
      </c>
    </row>
    <row r="452" spans="2:9" x14ac:dyDescent="0.25">
      <c r="B452" s="116" t="s">
        <v>160</v>
      </c>
      <c r="C452" s="22" t="s">
        <v>62</v>
      </c>
      <c r="D452" s="22" t="s">
        <v>578</v>
      </c>
      <c r="E452" s="22" t="s">
        <v>1902</v>
      </c>
      <c r="F452" s="22"/>
      <c r="G452" s="22" t="s">
        <v>1471</v>
      </c>
      <c r="H452" s="22" t="s">
        <v>152</v>
      </c>
      <c r="I452" s="66">
        <v>375.11</v>
      </c>
    </row>
    <row r="453" spans="2:9" x14ac:dyDescent="0.25">
      <c r="B453" s="116" t="s">
        <v>153</v>
      </c>
      <c r="C453" s="22" t="s">
        <v>53</v>
      </c>
      <c r="D453" s="22" t="s">
        <v>578</v>
      </c>
      <c r="E453" s="22" t="s">
        <v>1903</v>
      </c>
      <c r="F453" s="22"/>
      <c r="G453" s="22" t="s">
        <v>1471</v>
      </c>
      <c r="H453" s="22" t="s">
        <v>152</v>
      </c>
      <c r="I453" s="66">
        <v>375.65</v>
      </c>
    </row>
    <row r="454" spans="2:9" x14ac:dyDescent="0.25">
      <c r="B454" s="116" t="s">
        <v>168</v>
      </c>
      <c r="C454" s="22" t="s">
        <v>54</v>
      </c>
      <c r="D454" s="22" t="s">
        <v>578</v>
      </c>
      <c r="E454" s="22" t="s">
        <v>1904</v>
      </c>
      <c r="F454" s="22"/>
      <c r="G454" s="22" t="s">
        <v>1471</v>
      </c>
      <c r="H454" s="22" t="s">
        <v>152</v>
      </c>
      <c r="I454" s="66">
        <v>363.91</v>
      </c>
    </row>
    <row r="455" spans="2:9" x14ac:dyDescent="0.25">
      <c r="B455" s="116" t="s">
        <v>161</v>
      </c>
      <c r="C455" s="22" t="s">
        <v>48</v>
      </c>
      <c r="D455" s="22" t="s">
        <v>1170</v>
      </c>
      <c r="E455" s="22" t="s">
        <v>1905</v>
      </c>
      <c r="F455" s="22"/>
      <c r="G455" s="22" t="s">
        <v>1743</v>
      </c>
      <c r="H455" s="22" t="s">
        <v>152</v>
      </c>
      <c r="I455" s="66">
        <v>224.262</v>
      </c>
    </row>
    <row r="456" spans="2:9" x14ac:dyDescent="0.25">
      <c r="B456" s="116" t="s">
        <v>162</v>
      </c>
      <c r="C456" s="22" t="s">
        <v>49</v>
      </c>
      <c r="D456" s="22" t="s">
        <v>1170</v>
      </c>
      <c r="E456" s="22" t="s">
        <v>1906</v>
      </c>
      <c r="F456" s="22"/>
      <c r="G456" s="22" t="s">
        <v>1743</v>
      </c>
      <c r="H456" s="22" t="s">
        <v>152</v>
      </c>
      <c r="I456" s="66">
        <v>232.02</v>
      </c>
    </row>
    <row r="457" spans="2:9" x14ac:dyDescent="0.25">
      <c r="B457" s="116" t="s">
        <v>163</v>
      </c>
      <c r="C457" s="117" t="s">
        <v>50</v>
      </c>
      <c r="D457" s="22" t="s">
        <v>1170</v>
      </c>
      <c r="E457" s="22" t="s">
        <v>1907</v>
      </c>
      <c r="F457" s="22"/>
      <c r="G457" s="22" t="s">
        <v>1743</v>
      </c>
      <c r="H457" s="22" t="s">
        <v>152</v>
      </c>
      <c r="I457" s="66">
        <v>227.673</v>
      </c>
    </row>
    <row r="458" spans="2:9" x14ac:dyDescent="0.25">
      <c r="B458" s="116" t="s">
        <v>165</v>
      </c>
      <c r="C458" s="22" t="s">
        <v>56</v>
      </c>
      <c r="D458" s="22" t="s">
        <v>1170</v>
      </c>
      <c r="E458" s="22" t="s">
        <v>1908</v>
      </c>
      <c r="F458" s="22"/>
      <c r="G458" s="22" t="s">
        <v>1743</v>
      </c>
      <c r="H458" s="22" t="s">
        <v>152</v>
      </c>
      <c r="I458" s="66">
        <v>238.78800000000001</v>
      </c>
    </row>
    <row r="459" spans="2:9" x14ac:dyDescent="0.25">
      <c r="B459" s="116" t="s">
        <v>166</v>
      </c>
      <c r="C459" s="22" t="s">
        <v>58</v>
      </c>
      <c r="D459" s="22" t="s">
        <v>1170</v>
      </c>
      <c r="E459" s="22" t="s">
        <v>1909</v>
      </c>
      <c r="F459" s="22"/>
      <c r="G459" s="22" t="s">
        <v>1743</v>
      </c>
      <c r="H459" s="22" t="s">
        <v>152</v>
      </c>
      <c r="I459" s="66">
        <v>233.64900000000003</v>
      </c>
    </row>
    <row r="460" spans="2:9" x14ac:dyDescent="0.25">
      <c r="B460" s="116" t="s">
        <v>161</v>
      </c>
      <c r="C460" s="22" t="s">
        <v>48</v>
      </c>
      <c r="D460" s="22" t="s">
        <v>1170</v>
      </c>
      <c r="E460" s="22" t="s">
        <v>1910</v>
      </c>
      <c r="F460" s="22"/>
      <c r="G460" s="22" t="s">
        <v>1762</v>
      </c>
      <c r="H460" s="22" t="s">
        <v>152</v>
      </c>
      <c r="I460" s="66">
        <v>345.89699999999999</v>
      </c>
    </row>
    <row r="461" spans="2:9" x14ac:dyDescent="0.25">
      <c r="B461" s="116" t="s">
        <v>162</v>
      </c>
      <c r="C461" s="22" t="s">
        <v>49</v>
      </c>
      <c r="D461" s="22" t="s">
        <v>1170</v>
      </c>
      <c r="E461" s="22" t="s">
        <v>1911</v>
      </c>
      <c r="F461" s="22"/>
      <c r="G461" s="22" t="s">
        <v>1762</v>
      </c>
      <c r="H461" s="22" t="s">
        <v>152</v>
      </c>
      <c r="I461" s="66">
        <v>357.858</v>
      </c>
    </row>
    <row r="462" spans="2:9" x14ac:dyDescent="0.25">
      <c r="B462" s="116" t="s">
        <v>163</v>
      </c>
      <c r="C462" s="22" t="s">
        <v>50</v>
      </c>
      <c r="D462" s="22" t="s">
        <v>1170</v>
      </c>
      <c r="E462" s="22" t="s">
        <v>1912</v>
      </c>
      <c r="F462" s="22"/>
      <c r="G462" s="22" t="s">
        <v>1762</v>
      </c>
      <c r="H462" s="22" t="s">
        <v>152</v>
      </c>
      <c r="I462" s="66">
        <v>351.15300000000002</v>
      </c>
    </row>
    <row r="463" spans="2:9" x14ac:dyDescent="0.25">
      <c r="B463" s="116" t="s">
        <v>165</v>
      </c>
      <c r="C463" s="22" t="s">
        <v>56</v>
      </c>
      <c r="D463" s="22" t="s">
        <v>1170</v>
      </c>
      <c r="E463" s="22" t="s">
        <v>1913</v>
      </c>
      <c r="F463" s="22"/>
      <c r="G463" s="22" t="s">
        <v>1762</v>
      </c>
      <c r="H463" s="22" t="s">
        <v>152</v>
      </c>
      <c r="I463" s="66">
        <v>368.28899999999999</v>
      </c>
    </row>
    <row r="464" spans="2:9" x14ac:dyDescent="0.25">
      <c r="B464" s="116" t="s">
        <v>166</v>
      </c>
      <c r="C464" s="22" t="s">
        <v>58</v>
      </c>
      <c r="D464" s="22" t="s">
        <v>1170</v>
      </c>
      <c r="E464" s="22" t="s">
        <v>1914</v>
      </c>
      <c r="F464" s="22"/>
      <c r="G464" s="22" t="s">
        <v>1762</v>
      </c>
      <c r="H464" s="22" t="s">
        <v>152</v>
      </c>
      <c r="I464" s="66">
        <v>360.36900000000003</v>
      </c>
    </row>
    <row r="465" spans="2:9" x14ac:dyDescent="0.25">
      <c r="B465" s="116" t="s">
        <v>161</v>
      </c>
      <c r="C465" s="22" t="s">
        <v>48</v>
      </c>
      <c r="D465" s="22" t="s">
        <v>712</v>
      </c>
      <c r="E465" s="22" t="s">
        <v>1915</v>
      </c>
      <c r="F465" s="22"/>
      <c r="G465" s="22" t="s">
        <v>170</v>
      </c>
      <c r="H465" s="22" t="s">
        <v>152</v>
      </c>
      <c r="I465" s="66">
        <v>190</v>
      </c>
    </row>
    <row r="466" spans="2:9" x14ac:dyDescent="0.25">
      <c r="B466" s="116" t="s">
        <v>162</v>
      </c>
      <c r="C466" s="22" t="s">
        <v>49</v>
      </c>
      <c r="D466" s="22" t="s">
        <v>712</v>
      </c>
      <c r="E466" s="22" t="s">
        <v>1916</v>
      </c>
      <c r="F466" s="22"/>
      <c r="G466" s="22" t="s">
        <v>170</v>
      </c>
      <c r="H466" s="22" t="s">
        <v>152</v>
      </c>
      <c r="I466" s="66">
        <v>190</v>
      </c>
    </row>
    <row r="467" spans="2:9" x14ac:dyDescent="0.25">
      <c r="B467" s="116" t="s">
        <v>163</v>
      </c>
      <c r="C467" s="22" t="s">
        <v>50</v>
      </c>
      <c r="D467" s="22" t="s">
        <v>712</v>
      </c>
      <c r="E467" s="22" t="s">
        <v>1917</v>
      </c>
      <c r="F467" s="22"/>
      <c r="G467" s="22" t="s">
        <v>170</v>
      </c>
      <c r="H467" s="22" t="s">
        <v>152</v>
      </c>
      <c r="I467" s="66">
        <v>190</v>
      </c>
    </row>
    <row r="468" spans="2:9" x14ac:dyDescent="0.25">
      <c r="B468" s="116" t="s">
        <v>164</v>
      </c>
      <c r="C468" s="22" t="s">
        <v>51</v>
      </c>
      <c r="D468" s="22" t="s">
        <v>712</v>
      </c>
      <c r="E468" s="22" t="s">
        <v>1918</v>
      </c>
      <c r="F468" s="22"/>
      <c r="G468" s="22" t="s">
        <v>170</v>
      </c>
      <c r="H468" s="22" t="s">
        <v>152</v>
      </c>
      <c r="I468" s="66">
        <v>190</v>
      </c>
    </row>
    <row r="469" spans="2:9" x14ac:dyDescent="0.25">
      <c r="B469" s="116" t="s">
        <v>165</v>
      </c>
      <c r="C469" s="22" t="s">
        <v>56</v>
      </c>
      <c r="D469" s="22" t="s">
        <v>712</v>
      </c>
      <c r="E469" s="22" t="s">
        <v>1919</v>
      </c>
      <c r="F469" s="22"/>
      <c r="G469" s="22" t="s">
        <v>170</v>
      </c>
      <c r="H469" s="22" t="s">
        <v>152</v>
      </c>
      <c r="I469" s="66">
        <v>190</v>
      </c>
    </row>
    <row r="470" spans="2:9" x14ac:dyDescent="0.25">
      <c r="B470" s="116" t="s">
        <v>166</v>
      </c>
      <c r="C470" s="22" t="s">
        <v>58</v>
      </c>
      <c r="D470" s="22" t="s">
        <v>712</v>
      </c>
      <c r="E470" s="22" t="s">
        <v>1920</v>
      </c>
      <c r="F470" s="22"/>
      <c r="G470" s="22" t="s">
        <v>170</v>
      </c>
      <c r="H470" s="22" t="s">
        <v>152</v>
      </c>
      <c r="I470" s="66">
        <v>190</v>
      </c>
    </row>
    <row r="471" spans="2:9" x14ac:dyDescent="0.25">
      <c r="B471" s="116" t="s">
        <v>291</v>
      </c>
      <c r="C471" s="22" t="s">
        <v>247</v>
      </c>
      <c r="D471" s="22" t="s">
        <v>712</v>
      </c>
      <c r="E471" s="22" t="s">
        <v>1921</v>
      </c>
      <c r="F471" s="22"/>
      <c r="G471" s="22" t="s">
        <v>170</v>
      </c>
      <c r="H471" s="22" t="s">
        <v>152</v>
      </c>
      <c r="I471" s="66">
        <v>190</v>
      </c>
    </row>
    <row r="472" spans="2:9" x14ac:dyDescent="0.25">
      <c r="B472" s="116" t="s">
        <v>83</v>
      </c>
      <c r="C472" s="22" t="s">
        <v>326</v>
      </c>
      <c r="D472" s="22" t="s">
        <v>712</v>
      </c>
      <c r="E472" s="22" t="s">
        <v>1922</v>
      </c>
      <c r="F472" s="22"/>
      <c r="G472" s="22" t="s">
        <v>170</v>
      </c>
      <c r="H472" s="22" t="s">
        <v>152</v>
      </c>
      <c r="I472" s="66">
        <v>190</v>
      </c>
    </row>
    <row r="473" spans="2:9" x14ac:dyDescent="0.25">
      <c r="B473" s="116" t="s">
        <v>321</v>
      </c>
      <c r="C473" s="118" t="s">
        <v>330</v>
      </c>
      <c r="D473" s="114" t="s">
        <v>712</v>
      </c>
      <c r="E473" s="22" t="s">
        <v>1923</v>
      </c>
      <c r="F473" s="22"/>
      <c r="G473" s="22" t="s">
        <v>170</v>
      </c>
      <c r="H473" s="22" t="s">
        <v>152</v>
      </c>
      <c r="I473" s="66">
        <v>190</v>
      </c>
    </row>
    <row r="474" spans="2:9" x14ac:dyDescent="0.25">
      <c r="B474" s="116" t="s">
        <v>168</v>
      </c>
      <c r="C474" s="117" t="s">
        <v>54</v>
      </c>
      <c r="D474" s="114" t="s">
        <v>838</v>
      </c>
      <c r="E474" s="22" t="s">
        <v>1924</v>
      </c>
      <c r="F474" s="22"/>
      <c r="G474" s="22" t="s">
        <v>170</v>
      </c>
      <c r="H474" s="22" t="s">
        <v>152</v>
      </c>
      <c r="I474" s="66">
        <v>222.45</v>
      </c>
    </row>
    <row r="475" spans="2:9" x14ac:dyDescent="0.25">
      <c r="B475" s="116" t="s">
        <v>322</v>
      </c>
      <c r="C475" s="118" t="s">
        <v>328</v>
      </c>
      <c r="D475" s="114" t="s">
        <v>838</v>
      </c>
      <c r="E475" s="22" t="s">
        <v>1925</v>
      </c>
      <c r="F475" s="22"/>
      <c r="G475" s="22" t="s">
        <v>170</v>
      </c>
      <c r="H475" s="22" t="s">
        <v>152</v>
      </c>
      <c r="I475" s="66">
        <v>227.22</v>
      </c>
    </row>
    <row r="476" spans="2:9" x14ac:dyDescent="0.25">
      <c r="B476" s="116" t="s">
        <v>162</v>
      </c>
      <c r="C476" s="117" t="s">
        <v>49</v>
      </c>
      <c r="D476" s="114" t="s">
        <v>807</v>
      </c>
      <c r="E476" s="22" t="s">
        <v>1926</v>
      </c>
      <c r="F476" s="22"/>
      <c r="G476" s="22" t="s">
        <v>1462</v>
      </c>
      <c r="H476" s="22" t="s">
        <v>152</v>
      </c>
      <c r="I476" s="66">
        <v>257.8</v>
      </c>
    </row>
    <row r="477" spans="2:9" x14ac:dyDescent="0.25">
      <c r="B477" s="116" t="s">
        <v>164</v>
      </c>
      <c r="C477" s="117" t="s">
        <v>51</v>
      </c>
      <c r="D477" s="114" t="s">
        <v>807</v>
      </c>
      <c r="E477" s="22" t="s">
        <v>1927</v>
      </c>
      <c r="F477" s="22"/>
      <c r="G477" s="22" t="s">
        <v>1462</v>
      </c>
      <c r="H477" s="22" t="s">
        <v>152</v>
      </c>
      <c r="I477" s="66">
        <v>250.37</v>
      </c>
    </row>
    <row r="478" spans="2:9" x14ac:dyDescent="0.25">
      <c r="B478" s="116" t="s">
        <v>167</v>
      </c>
      <c r="C478" s="117" t="s">
        <v>52</v>
      </c>
      <c r="D478" s="114" t="s">
        <v>807</v>
      </c>
      <c r="E478" s="22" t="s">
        <v>1928</v>
      </c>
      <c r="F478" s="22"/>
      <c r="G478" s="22" t="s">
        <v>1462</v>
      </c>
      <c r="H478" s="22" t="s">
        <v>152</v>
      </c>
      <c r="I478" s="66">
        <v>265.32</v>
      </c>
    </row>
    <row r="479" spans="2:9" x14ac:dyDescent="0.25">
      <c r="B479" s="116" t="s">
        <v>165</v>
      </c>
      <c r="C479" s="117" t="s">
        <v>56</v>
      </c>
      <c r="D479" s="114" t="s">
        <v>807</v>
      </c>
      <c r="E479" s="22" t="s">
        <v>1929</v>
      </c>
      <c r="F479" s="22"/>
      <c r="G479" s="22" t="s">
        <v>1462</v>
      </c>
      <c r="H479" s="22" t="s">
        <v>152</v>
      </c>
      <c r="I479" s="66">
        <v>265.32</v>
      </c>
    </row>
    <row r="480" spans="2:9" x14ac:dyDescent="0.25">
      <c r="B480" s="116" t="s">
        <v>166</v>
      </c>
      <c r="C480" s="117" t="s">
        <v>58</v>
      </c>
      <c r="D480" s="114" t="s">
        <v>807</v>
      </c>
      <c r="E480" s="22" t="s">
        <v>1930</v>
      </c>
      <c r="F480" s="22"/>
      <c r="G480" s="22" t="s">
        <v>1462</v>
      </c>
      <c r="H480" s="22" t="s">
        <v>152</v>
      </c>
      <c r="I480" s="66">
        <v>259.61</v>
      </c>
    </row>
    <row r="481" spans="2:9" x14ac:dyDescent="0.25">
      <c r="B481" s="116" t="s">
        <v>162</v>
      </c>
      <c r="C481" s="117" t="s">
        <v>49</v>
      </c>
      <c r="D481" s="114" t="s">
        <v>807</v>
      </c>
      <c r="E481" s="22" t="s">
        <v>1931</v>
      </c>
      <c r="F481" s="22"/>
      <c r="G481" s="22" t="s">
        <v>1471</v>
      </c>
      <c r="H481" s="22" t="s">
        <v>152</v>
      </c>
      <c r="I481" s="66">
        <v>397.62</v>
      </c>
    </row>
    <row r="482" spans="2:9" x14ac:dyDescent="0.25">
      <c r="B482" s="116" t="s">
        <v>164</v>
      </c>
      <c r="C482" s="117" t="s">
        <v>51</v>
      </c>
      <c r="D482" s="114" t="s">
        <v>807</v>
      </c>
      <c r="E482" s="22" t="s">
        <v>1932</v>
      </c>
      <c r="F482" s="22"/>
      <c r="G482" s="22" t="s">
        <v>1471</v>
      </c>
      <c r="H482" s="22" t="s">
        <v>152</v>
      </c>
      <c r="I482" s="66">
        <v>386.17</v>
      </c>
    </row>
    <row r="483" spans="2:9" x14ac:dyDescent="0.25">
      <c r="B483" s="116" t="s">
        <v>167</v>
      </c>
      <c r="C483" s="117" t="s">
        <v>52</v>
      </c>
      <c r="D483" s="114" t="s">
        <v>807</v>
      </c>
      <c r="E483" s="22" t="s">
        <v>1933</v>
      </c>
      <c r="F483" s="22"/>
      <c r="G483" s="22" t="s">
        <v>1471</v>
      </c>
      <c r="H483" s="22" t="s">
        <v>152</v>
      </c>
      <c r="I483" s="66">
        <v>409.21</v>
      </c>
    </row>
    <row r="484" spans="2:9" x14ac:dyDescent="0.25">
      <c r="B484" s="116" t="s">
        <v>165</v>
      </c>
      <c r="C484" s="117" t="s">
        <v>56</v>
      </c>
      <c r="D484" s="114" t="s">
        <v>807</v>
      </c>
      <c r="E484" s="22" t="s">
        <v>1934</v>
      </c>
      <c r="F484" s="22"/>
      <c r="G484" s="22" t="s">
        <v>1471</v>
      </c>
      <c r="H484" s="22" t="s">
        <v>152</v>
      </c>
      <c r="I484" s="66">
        <v>409.21</v>
      </c>
    </row>
    <row r="485" spans="2:9" x14ac:dyDescent="0.25">
      <c r="B485" s="116" t="s">
        <v>166</v>
      </c>
      <c r="C485" s="117" t="s">
        <v>58</v>
      </c>
      <c r="D485" s="114" t="s">
        <v>807</v>
      </c>
      <c r="E485" s="22" t="s">
        <v>1935</v>
      </c>
      <c r="F485" s="22"/>
      <c r="G485" s="22" t="s">
        <v>1471</v>
      </c>
      <c r="H485" s="22" t="s">
        <v>152</v>
      </c>
      <c r="I485" s="66">
        <v>400.41</v>
      </c>
    </row>
    <row r="486" spans="2:9" x14ac:dyDescent="0.25">
      <c r="B486" s="116" t="s">
        <v>162</v>
      </c>
      <c r="C486" s="117" t="s">
        <v>49</v>
      </c>
      <c r="D486" s="114" t="s">
        <v>921</v>
      </c>
      <c r="E486" s="22" t="s">
        <v>1936</v>
      </c>
      <c r="F486" s="22"/>
      <c r="G486" s="22" t="s">
        <v>170</v>
      </c>
      <c r="H486" s="22" t="s">
        <v>152</v>
      </c>
      <c r="I486" s="66">
        <v>240</v>
      </c>
    </row>
    <row r="487" spans="2:9" x14ac:dyDescent="0.25">
      <c r="B487" s="116" t="s">
        <v>167</v>
      </c>
      <c r="C487" s="117" t="s">
        <v>52</v>
      </c>
      <c r="D487" s="114" t="s">
        <v>921</v>
      </c>
      <c r="E487" s="22" t="s">
        <v>1937</v>
      </c>
      <c r="F487" s="22"/>
      <c r="G487" s="22" t="s">
        <v>170</v>
      </c>
      <c r="H487" s="22" t="s">
        <v>152</v>
      </c>
      <c r="I487" s="66">
        <v>240</v>
      </c>
    </row>
    <row r="488" spans="2:9" x14ac:dyDescent="0.25">
      <c r="B488" s="116" t="s">
        <v>166</v>
      </c>
      <c r="C488" s="117" t="s">
        <v>58</v>
      </c>
      <c r="D488" s="114" t="s">
        <v>921</v>
      </c>
      <c r="E488" s="22" t="s">
        <v>1938</v>
      </c>
      <c r="F488" s="22"/>
      <c r="G488" s="22" t="s">
        <v>170</v>
      </c>
      <c r="H488" s="22" t="s">
        <v>152</v>
      </c>
      <c r="I488" s="66">
        <v>240</v>
      </c>
    </row>
    <row r="489" spans="2:9" x14ac:dyDescent="0.25">
      <c r="B489" s="116" t="s">
        <v>291</v>
      </c>
      <c r="C489" s="117" t="s">
        <v>247</v>
      </c>
      <c r="D489" s="114" t="s">
        <v>921</v>
      </c>
      <c r="E489" s="22" t="s">
        <v>1939</v>
      </c>
      <c r="F489" s="22"/>
      <c r="G489" s="22" t="s">
        <v>170</v>
      </c>
      <c r="H489" s="22" t="s">
        <v>152</v>
      </c>
      <c r="I489" s="66">
        <v>240</v>
      </c>
    </row>
    <row r="490" spans="2:9" x14ac:dyDescent="0.25">
      <c r="B490" s="116" t="s">
        <v>321</v>
      </c>
      <c r="C490" s="117" t="s">
        <v>330</v>
      </c>
      <c r="D490" s="114" t="s">
        <v>921</v>
      </c>
      <c r="E490" s="22" t="s">
        <v>1940</v>
      </c>
      <c r="F490" s="22"/>
      <c r="G490" s="22" t="s">
        <v>170</v>
      </c>
      <c r="H490" s="22" t="s">
        <v>152</v>
      </c>
      <c r="I490" s="66">
        <v>240</v>
      </c>
    </row>
    <row r="491" spans="2:9" x14ac:dyDescent="0.25">
      <c r="B491" s="116" t="s">
        <v>161</v>
      </c>
      <c r="C491" s="117" t="s">
        <v>48</v>
      </c>
      <c r="D491" s="114" t="s">
        <v>1093</v>
      </c>
      <c r="E491" s="22" t="s">
        <v>1941</v>
      </c>
      <c r="F491" s="22"/>
      <c r="G491" s="22" t="s">
        <v>170</v>
      </c>
      <c r="H491" s="22" t="s">
        <v>152</v>
      </c>
      <c r="I491" s="66">
        <v>225</v>
      </c>
    </row>
    <row r="492" spans="2:9" x14ac:dyDescent="0.25">
      <c r="B492" s="116" t="s">
        <v>162</v>
      </c>
      <c r="C492" s="117" t="s">
        <v>49</v>
      </c>
      <c r="D492" s="114" t="s">
        <v>1093</v>
      </c>
      <c r="E492" s="22" t="s">
        <v>1942</v>
      </c>
      <c r="F492" s="22"/>
      <c r="G492" s="22" t="s">
        <v>170</v>
      </c>
      <c r="H492" s="22" t="s">
        <v>152</v>
      </c>
      <c r="I492" s="66">
        <v>225</v>
      </c>
    </row>
    <row r="493" spans="2:9" x14ac:dyDescent="0.25">
      <c r="B493" s="116" t="s">
        <v>163</v>
      </c>
      <c r="C493" s="117" t="s">
        <v>50</v>
      </c>
      <c r="D493" s="114" t="s">
        <v>1093</v>
      </c>
      <c r="E493" s="22" t="s">
        <v>1943</v>
      </c>
      <c r="F493" s="22"/>
      <c r="G493" s="22" t="s">
        <v>170</v>
      </c>
      <c r="H493" s="22" t="s">
        <v>152</v>
      </c>
      <c r="I493" s="66">
        <v>225</v>
      </c>
    </row>
    <row r="494" spans="2:9" x14ac:dyDescent="0.25">
      <c r="B494" s="116" t="s">
        <v>291</v>
      </c>
      <c r="C494" s="117" t="s">
        <v>247</v>
      </c>
      <c r="D494" s="114" t="s">
        <v>1093</v>
      </c>
      <c r="E494" s="22" t="s">
        <v>1944</v>
      </c>
      <c r="F494" s="22"/>
      <c r="G494" s="22" t="s">
        <v>170</v>
      </c>
      <c r="H494" s="22" t="s">
        <v>152</v>
      </c>
      <c r="I494" s="66">
        <v>225</v>
      </c>
    </row>
    <row r="495" spans="2:9" x14ac:dyDescent="0.25">
      <c r="B495" s="116" t="s">
        <v>321</v>
      </c>
      <c r="C495" s="117" t="s">
        <v>330</v>
      </c>
      <c r="D495" s="114" t="s">
        <v>1093</v>
      </c>
      <c r="E495" s="22" t="s">
        <v>1945</v>
      </c>
      <c r="F495" s="22"/>
      <c r="G495" s="22" t="s">
        <v>170</v>
      </c>
      <c r="H495" s="22" t="s">
        <v>152</v>
      </c>
      <c r="I495" s="66">
        <v>225</v>
      </c>
    </row>
    <row r="496" spans="2:9" x14ac:dyDescent="0.25">
      <c r="B496" s="116" t="s">
        <v>158</v>
      </c>
      <c r="C496" s="117" t="s">
        <v>60</v>
      </c>
      <c r="D496" s="114" t="s">
        <v>669</v>
      </c>
      <c r="E496" s="22" t="s">
        <v>1946</v>
      </c>
      <c r="F496" s="22"/>
      <c r="G496" s="22" t="s">
        <v>170</v>
      </c>
      <c r="H496" s="22" t="s">
        <v>152</v>
      </c>
      <c r="I496" s="66">
        <v>180</v>
      </c>
    </row>
    <row r="497" spans="2:9" x14ac:dyDescent="0.25">
      <c r="B497" s="116" t="s">
        <v>293</v>
      </c>
      <c r="C497" s="22" t="s">
        <v>294</v>
      </c>
      <c r="D497" s="22" t="s">
        <v>669</v>
      </c>
      <c r="E497" s="22" t="s">
        <v>1947</v>
      </c>
      <c r="F497" s="22"/>
      <c r="G497" s="22" t="s">
        <v>170</v>
      </c>
      <c r="H497" s="22" t="s">
        <v>152</v>
      </c>
      <c r="I497" s="66">
        <v>180</v>
      </c>
    </row>
    <row r="498" spans="2:9" x14ac:dyDescent="0.25">
      <c r="B498" s="116" t="s">
        <v>153</v>
      </c>
      <c r="C498" s="22" t="s">
        <v>53</v>
      </c>
      <c r="D498" s="22" t="s">
        <v>669</v>
      </c>
      <c r="E498" s="22" t="s">
        <v>1948</v>
      </c>
      <c r="F498" s="22"/>
      <c r="G498" s="22" t="s">
        <v>170</v>
      </c>
      <c r="H498" s="22" t="s">
        <v>152</v>
      </c>
      <c r="I498" s="66">
        <v>180</v>
      </c>
    </row>
    <row r="499" spans="2:9" x14ac:dyDescent="0.25">
      <c r="B499" s="116" t="s">
        <v>161</v>
      </c>
      <c r="C499" s="118" t="s">
        <v>48</v>
      </c>
      <c r="D499" s="22" t="s">
        <v>669</v>
      </c>
      <c r="E499" s="22" t="s">
        <v>1949</v>
      </c>
      <c r="F499" s="22"/>
      <c r="G499" s="22" t="s">
        <v>170</v>
      </c>
      <c r="H499" s="22" t="s">
        <v>152</v>
      </c>
      <c r="I499" s="66">
        <v>180</v>
      </c>
    </row>
    <row r="500" spans="2:9" x14ac:dyDescent="0.25">
      <c r="B500" s="116" t="s">
        <v>162</v>
      </c>
      <c r="C500" s="22" t="s">
        <v>49</v>
      </c>
      <c r="D500" s="22" t="s">
        <v>669</v>
      </c>
      <c r="E500" s="22" t="s">
        <v>1950</v>
      </c>
      <c r="F500" s="22"/>
      <c r="G500" s="22" t="s">
        <v>170</v>
      </c>
      <c r="H500" s="22" t="s">
        <v>152</v>
      </c>
      <c r="I500" s="66">
        <v>180</v>
      </c>
    </row>
    <row r="501" spans="2:9" x14ac:dyDescent="0.25">
      <c r="B501" s="116" t="s">
        <v>163</v>
      </c>
      <c r="C501" s="22" t="s">
        <v>50</v>
      </c>
      <c r="D501" s="22" t="s">
        <v>669</v>
      </c>
      <c r="E501" s="22" t="s">
        <v>1951</v>
      </c>
      <c r="F501" s="22"/>
      <c r="G501" s="22" t="s">
        <v>170</v>
      </c>
      <c r="H501" s="22" t="s">
        <v>152</v>
      </c>
      <c r="I501" s="66">
        <v>180</v>
      </c>
    </row>
    <row r="502" spans="2:9" x14ac:dyDescent="0.25">
      <c r="B502" s="116" t="s">
        <v>164</v>
      </c>
      <c r="C502" s="22" t="s">
        <v>51</v>
      </c>
      <c r="D502" s="22" t="s">
        <v>669</v>
      </c>
      <c r="E502" s="22" t="s">
        <v>1952</v>
      </c>
      <c r="F502" s="22"/>
      <c r="G502" s="22" t="s">
        <v>170</v>
      </c>
      <c r="H502" s="22" t="s">
        <v>152</v>
      </c>
      <c r="I502" s="66">
        <v>180</v>
      </c>
    </row>
    <row r="503" spans="2:9" x14ac:dyDescent="0.25">
      <c r="B503" s="116" t="s">
        <v>167</v>
      </c>
      <c r="C503" s="22" t="s">
        <v>52</v>
      </c>
      <c r="D503" s="22" t="s">
        <v>669</v>
      </c>
      <c r="E503" s="22" t="s">
        <v>1953</v>
      </c>
      <c r="F503" s="22"/>
      <c r="G503" s="22" t="s">
        <v>170</v>
      </c>
      <c r="H503" s="22" t="s">
        <v>152</v>
      </c>
      <c r="I503" s="66">
        <v>180</v>
      </c>
    </row>
    <row r="504" spans="2:9" x14ac:dyDescent="0.25">
      <c r="B504" s="116" t="s">
        <v>165</v>
      </c>
      <c r="C504" s="22" t="s">
        <v>56</v>
      </c>
      <c r="D504" s="22" t="s">
        <v>669</v>
      </c>
      <c r="E504" s="22" t="s">
        <v>1954</v>
      </c>
      <c r="F504" s="22"/>
      <c r="G504" s="22" t="s">
        <v>170</v>
      </c>
      <c r="H504" s="22" t="s">
        <v>152</v>
      </c>
      <c r="I504" s="66">
        <v>180</v>
      </c>
    </row>
    <row r="505" spans="2:9" x14ac:dyDescent="0.25">
      <c r="B505" s="116" t="s">
        <v>166</v>
      </c>
      <c r="C505" s="22" t="s">
        <v>58</v>
      </c>
      <c r="D505" s="22" t="s">
        <v>669</v>
      </c>
      <c r="E505" s="22" t="s">
        <v>1955</v>
      </c>
      <c r="F505" s="22"/>
      <c r="G505" s="22" t="s">
        <v>170</v>
      </c>
      <c r="H505" s="22" t="s">
        <v>152</v>
      </c>
      <c r="I505" s="66">
        <v>180</v>
      </c>
    </row>
    <row r="506" spans="2:9" x14ac:dyDescent="0.25">
      <c r="B506" s="116" t="s">
        <v>291</v>
      </c>
      <c r="C506" s="22" t="s">
        <v>247</v>
      </c>
      <c r="D506" s="22" t="s">
        <v>669</v>
      </c>
      <c r="E506" s="22" t="s">
        <v>1956</v>
      </c>
      <c r="F506" s="22"/>
      <c r="G506" s="22" t="s">
        <v>170</v>
      </c>
      <c r="H506" s="22" t="s">
        <v>152</v>
      </c>
      <c r="I506" s="66">
        <v>180</v>
      </c>
    </row>
    <row r="507" spans="2:9" x14ac:dyDescent="0.25">
      <c r="B507" s="116" t="s">
        <v>83</v>
      </c>
      <c r="C507" s="22" t="s">
        <v>326</v>
      </c>
      <c r="D507" s="22" t="s">
        <v>669</v>
      </c>
      <c r="E507" s="22" t="s">
        <v>1957</v>
      </c>
      <c r="F507" s="22"/>
      <c r="G507" s="22" t="s">
        <v>170</v>
      </c>
      <c r="H507" s="22" t="s">
        <v>152</v>
      </c>
      <c r="I507" s="66">
        <v>180</v>
      </c>
    </row>
    <row r="508" spans="2:9" x14ac:dyDescent="0.25">
      <c r="B508" s="116" t="s">
        <v>154</v>
      </c>
      <c r="C508" s="22" t="s">
        <v>55</v>
      </c>
      <c r="D508" s="22" t="s">
        <v>875</v>
      </c>
      <c r="E508" s="22" t="s">
        <v>1958</v>
      </c>
      <c r="F508" s="22"/>
      <c r="G508" s="22" t="s">
        <v>170</v>
      </c>
      <c r="H508" s="22" t="s">
        <v>152</v>
      </c>
      <c r="I508" s="66">
        <v>275</v>
      </c>
    </row>
    <row r="509" spans="2:9" x14ac:dyDescent="0.25">
      <c r="B509" s="116" t="s">
        <v>238</v>
      </c>
      <c r="C509" s="22" t="s">
        <v>57</v>
      </c>
      <c r="D509" s="22" t="s">
        <v>875</v>
      </c>
      <c r="E509" s="22" t="s">
        <v>1959</v>
      </c>
      <c r="F509" s="22"/>
      <c r="G509" s="22" t="s">
        <v>170</v>
      </c>
      <c r="H509" s="22" t="s">
        <v>152</v>
      </c>
      <c r="I509" s="66">
        <v>275</v>
      </c>
    </row>
    <row r="510" spans="2:9" x14ac:dyDescent="0.25">
      <c r="B510" s="116" t="s">
        <v>293</v>
      </c>
      <c r="C510" s="22" t="s">
        <v>294</v>
      </c>
      <c r="D510" s="22" t="s">
        <v>875</v>
      </c>
      <c r="E510" s="22" t="s">
        <v>1960</v>
      </c>
      <c r="F510" s="22"/>
      <c r="G510" s="22" t="s">
        <v>170</v>
      </c>
      <c r="H510" s="22" t="s">
        <v>152</v>
      </c>
      <c r="I510" s="66">
        <v>275</v>
      </c>
    </row>
    <row r="511" spans="2:9" x14ac:dyDescent="0.25">
      <c r="B511" s="116" t="s">
        <v>159</v>
      </c>
      <c r="C511" s="22" t="s">
        <v>61</v>
      </c>
      <c r="D511" s="22" t="s">
        <v>875</v>
      </c>
      <c r="E511" s="22" t="s">
        <v>1961</v>
      </c>
      <c r="F511" s="22"/>
      <c r="G511" s="22" t="s">
        <v>170</v>
      </c>
      <c r="H511" s="22" t="s">
        <v>152</v>
      </c>
      <c r="I511" s="66">
        <v>275</v>
      </c>
    </row>
    <row r="512" spans="2:9" x14ac:dyDescent="0.25">
      <c r="B512" s="116" t="s">
        <v>153</v>
      </c>
      <c r="C512" s="22" t="s">
        <v>53</v>
      </c>
      <c r="D512" s="22" t="s">
        <v>875</v>
      </c>
      <c r="E512" s="22" t="s">
        <v>1962</v>
      </c>
      <c r="F512" s="22"/>
      <c r="G512" s="22" t="s">
        <v>170</v>
      </c>
      <c r="H512" s="22" t="s">
        <v>152</v>
      </c>
      <c r="I512" s="66">
        <v>275</v>
      </c>
    </row>
    <row r="513" spans="2:9" x14ac:dyDescent="0.25">
      <c r="B513" s="116" t="s">
        <v>163</v>
      </c>
      <c r="C513" s="118" t="s">
        <v>50</v>
      </c>
      <c r="D513" s="22" t="s">
        <v>875</v>
      </c>
      <c r="E513" s="22" t="s">
        <v>1963</v>
      </c>
      <c r="F513" s="22"/>
      <c r="G513" s="22" t="s">
        <v>170</v>
      </c>
      <c r="H513" s="22" t="s">
        <v>152</v>
      </c>
      <c r="I513" s="66">
        <v>275</v>
      </c>
    </row>
    <row r="514" spans="2:9" x14ac:dyDescent="0.25">
      <c r="B514" s="116" t="s">
        <v>164</v>
      </c>
      <c r="C514" s="22" t="s">
        <v>51</v>
      </c>
      <c r="D514" s="22" t="s">
        <v>875</v>
      </c>
      <c r="E514" s="22" t="s">
        <v>1964</v>
      </c>
      <c r="F514" s="22"/>
      <c r="G514" s="22" t="s">
        <v>170</v>
      </c>
      <c r="H514" s="22" t="s">
        <v>152</v>
      </c>
      <c r="I514" s="66">
        <v>275</v>
      </c>
    </row>
    <row r="515" spans="2:9" x14ac:dyDescent="0.25">
      <c r="B515" s="116" t="s">
        <v>83</v>
      </c>
      <c r="C515" s="22" t="s">
        <v>326</v>
      </c>
      <c r="D515" s="22" t="s">
        <v>875</v>
      </c>
      <c r="E515" s="22" t="s">
        <v>1965</v>
      </c>
      <c r="F515" s="22"/>
      <c r="G515" s="22" t="s">
        <v>170</v>
      </c>
      <c r="H515" s="22" t="s">
        <v>152</v>
      </c>
      <c r="I515" s="66">
        <v>275</v>
      </c>
    </row>
    <row r="516" spans="2:9" x14ac:dyDescent="0.25">
      <c r="B516" s="116" t="s">
        <v>168</v>
      </c>
      <c r="C516" s="22" t="s">
        <v>54</v>
      </c>
      <c r="D516" s="22" t="s">
        <v>1057</v>
      </c>
      <c r="E516" s="22" t="s">
        <v>1966</v>
      </c>
      <c r="F516" s="22"/>
      <c r="G516" s="22" t="s">
        <v>170</v>
      </c>
      <c r="H516" s="22" t="s">
        <v>152</v>
      </c>
      <c r="I516" s="66">
        <v>325</v>
      </c>
    </row>
    <row r="517" spans="2:9" x14ac:dyDescent="0.25">
      <c r="B517" s="116" t="s">
        <v>322</v>
      </c>
      <c r="C517" s="118" t="s">
        <v>328</v>
      </c>
      <c r="D517" s="22" t="s">
        <v>1057</v>
      </c>
      <c r="E517" s="22" t="s">
        <v>1967</v>
      </c>
      <c r="F517" s="22"/>
      <c r="G517" s="22" t="s">
        <v>170</v>
      </c>
      <c r="H517" s="22" t="s">
        <v>152</v>
      </c>
      <c r="I517" s="66">
        <v>325</v>
      </c>
    </row>
    <row r="518" spans="2:9" x14ac:dyDescent="0.25">
      <c r="B518" s="116" t="s">
        <v>83</v>
      </c>
      <c r="C518" s="22" t="s">
        <v>326</v>
      </c>
      <c r="D518" s="22" t="s">
        <v>681</v>
      </c>
      <c r="E518" s="22" t="s">
        <v>1968</v>
      </c>
      <c r="F518" s="22"/>
      <c r="G518" s="22" t="s">
        <v>1969</v>
      </c>
      <c r="H518" s="22" t="s">
        <v>152</v>
      </c>
      <c r="I518" s="66">
        <v>244.739</v>
      </c>
    </row>
    <row r="519" spans="2:9" x14ac:dyDescent="0.25">
      <c r="B519" s="116" t="s">
        <v>83</v>
      </c>
      <c r="C519" s="22" t="s">
        <v>326</v>
      </c>
      <c r="D519" s="22" t="s">
        <v>681</v>
      </c>
      <c r="E519" s="22" t="s">
        <v>1970</v>
      </c>
      <c r="F519" s="22"/>
      <c r="G519" s="22" t="s">
        <v>1971</v>
      </c>
      <c r="H519" s="22" t="s">
        <v>152</v>
      </c>
      <c r="I519" s="66">
        <v>377.48250000000002</v>
      </c>
    </row>
    <row r="520" spans="2:9" x14ac:dyDescent="0.25">
      <c r="B520" s="116" t="s">
        <v>83</v>
      </c>
      <c r="C520" s="22" t="s">
        <v>326</v>
      </c>
      <c r="D520" s="22" t="s">
        <v>654</v>
      </c>
      <c r="E520" s="22" t="s">
        <v>1972</v>
      </c>
      <c r="F520" s="22"/>
      <c r="G520" s="22" t="s">
        <v>1969</v>
      </c>
      <c r="H520" s="22" t="s">
        <v>152</v>
      </c>
      <c r="I520" s="66">
        <v>244.739</v>
      </c>
    </row>
    <row r="521" spans="2:9" x14ac:dyDescent="0.25">
      <c r="B521" s="116" t="s">
        <v>83</v>
      </c>
      <c r="C521" s="22" t="s">
        <v>326</v>
      </c>
      <c r="D521" s="22" t="s">
        <v>654</v>
      </c>
      <c r="E521" s="22" t="s">
        <v>1973</v>
      </c>
      <c r="F521" s="22"/>
      <c r="G521" s="22" t="s">
        <v>1971</v>
      </c>
      <c r="H521" s="22" t="s">
        <v>152</v>
      </c>
      <c r="I521" s="66">
        <v>377.48250000000002</v>
      </c>
    </row>
    <row r="522" spans="2:9" x14ac:dyDescent="0.25">
      <c r="B522" s="116" t="s">
        <v>156</v>
      </c>
      <c r="C522" s="22" t="s">
        <v>157</v>
      </c>
      <c r="D522" s="22" t="s">
        <v>1024</v>
      </c>
      <c r="E522" s="22" t="s">
        <v>1974</v>
      </c>
      <c r="F522" s="22"/>
      <c r="G522" s="22" t="s">
        <v>1462</v>
      </c>
      <c r="H522" s="22" t="s">
        <v>152</v>
      </c>
      <c r="I522" s="66">
        <v>244.19</v>
      </c>
    </row>
    <row r="523" spans="2:9" x14ac:dyDescent="0.25">
      <c r="B523" s="116" t="s">
        <v>159</v>
      </c>
      <c r="C523" s="22" t="s">
        <v>61</v>
      </c>
      <c r="D523" s="22" t="s">
        <v>1024</v>
      </c>
      <c r="E523" s="22" t="s">
        <v>1975</v>
      </c>
      <c r="F523" s="22"/>
      <c r="G523" s="22" t="s">
        <v>1462</v>
      </c>
      <c r="H523" s="22" t="s">
        <v>152</v>
      </c>
      <c r="I523" s="66">
        <v>251.96</v>
      </c>
    </row>
    <row r="524" spans="2:9" x14ac:dyDescent="0.25">
      <c r="B524" s="116" t="s">
        <v>160</v>
      </c>
      <c r="C524" s="22" t="s">
        <v>62</v>
      </c>
      <c r="D524" s="22" t="s">
        <v>1024</v>
      </c>
      <c r="E524" s="22" t="s">
        <v>1976</v>
      </c>
      <c r="F524" s="22"/>
      <c r="G524" s="22" t="s">
        <v>1462</v>
      </c>
      <c r="H524" s="22" t="s">
        <v>152</v>
      </c>
      <c r="I524" s="66">
        <v>243.21</v>
      </c>
    </row>
    <row r="525" spans="2:9" x14ac:dyDescent="0.25">
      <c r="B525" s="116" t="s">
        <v>168</v>
      </c>
      <c r="C525" s="22" t="s">
        <v>54</v>
      </c>
      <c r="D525" s="22" t="s">
        <v>1024</v>
      </c>
      <c r="E525" s="22" t="s">
        <v>1977</v>
      </c>
      <c r="F525" s="22"/>
      <c r="G525" s="22" t="s">
        <v>1462</v>
      </c>
      <c r="H525" s="22" t="s">
        <v>152</v>
      </c>
      <c r="I525" s="66">
        <v>235.94</v>
      </c>
    </row>
    <row r="526" spans="2:9" x14ac:dyDescent="0.25">
      <c r="B526" s="116" t="s">
        <v>322</v>
      </c>
      <c r="C526" s="22" t="s">
        <v>328</v>
      </c>
      <c r="D526" s="22" t="s">
        <v>1024</v>
      </c>
      <c r="E526" s="22" t="s">
        <v>1978</v>
      </c>
      <c r="F526" s="22"/>
      <c r="G526" s="22" t="s">
        <v>1462</v>
      </c>
      <c r="H526" s="22" t="s">
        <v>152</v>
      </c>
      <c r="I526" s="66">
        <v>240.98</v>
      </c>
    </row>
    <row r="527" spans="2:9" x14ac:dyDescent="0.25">
      <c r="B527" s="116" t="s">
        <v>156</v>
      </c>
      <c r="C527" s="22" t="s">
        <v>157</v>
      </c>
      <c r="D527" s="22" t="s">
        <v>1024</v>
      </c>
      <c r="E527" s="22" t="s">
        <v>1979</v>
      </c>
      <c r="F527" s="22"/>
      <c r="G527" s="22" t="s">
        <v>1471</v>
      </c>
      <c r="H527" s="22" t="s">
        <v>152</v>
      </c>
      <c r="I527" s="66">
        <v>376.63</v>
      </c>
    </row>
    <row r="528" spans="2:9" x14ac:dyDescent="0.25">
      <c r="B528" s="116" t="s">
        <v>159</v>
      </c>
      <c r="C528" s="22" t="s">
        <v>61</v>
      </c>
      <c r="D528" s="22" t="s">
        <v>1024</v>
      </c>
      <c r="E528" s="22" t="s">
        <v>1980</v>
      </c>
      <c r="F528" s="22"/>
      <c r="G528" s="22" t="s">
        <v>1471</v>
      </c>
      <c r="H528" s="22" t="s">
        <v>152</v>
      </c>
      <c r="I528" s="66">
        <v>388.62</v>
      </c>
    </row>
    <row r="529" spans="2:9" x14ac:dyDescent="0.25">
      <c r="B529" s="116" t="s">
        <v>160</v>
      </c>
      <c r="C529" s="22" t="s">
        <v>62</v>
      </c>
      <c r="D529" s="22" t="s">
        <v>1024</v>
      </c>
      <c r="E529" s="22" t="s">
        <v>1981</v>
      </c>
      <c r="F529" s="22"/>
      <c r="G529" s="22" t="s">
        <v>1471</v>
      </c>
      <c r="H529" s="22" t="s">
        <v>152</v>
      </c>
      <c r="I529" s="66">
        <v>375.11</v>
      </c>
    </row>
    <row r="530" spans="2:9" x14ac:dyDescent="0.25">
      <c r="B530" s="116" t="s">
        <v>168</v>
      </c>
      <c r="C530" s="118" t="s">
        <v>54</v>
      </c>
      <c r="D530" s="22" t="s">
        <v>1024</v>
      </c>
      <c r="E530" s="22" t="s">
        <v>1982</v>
      </c>
      <c r="F530" s="22"/>
      <c r="G530" s="22" t="s">
        <v>1471</v>
      </c>
      <c r="H530" s="22" t="s">
        <v>152</v>
      </c>
      <c r="I530" s="66">
        <v>363.91</v>
      </c>
    </row>
    <row r="531" spans="2:9" x14ac:dyDescent="0.25">
      <c r="B531" s="116" t="s">
        <v>322</v>
      </c>
      <c r="C531" s="22" t="s">
        <v>328</v>
      </c>
      <c r="D531" s="22" t="s">
        <v>1024</v>
      </c>
      <c r="E531" s="22" t="s">
        <v>1983</v>
      </c>
      <c r="F531" s="22"/>
      <c r="G531" s="22" t="s">
        <v>1471</v>
      </c>
      <c r="H531" s="22" t="s">
        <v>152</v>
      </c>
      <c r="I531" s="66">
        <v>371.68</v>
      </c>
    </row>
    <row r="532" spans="2:9" x14ac:dyDescent="0.25">
      <c r="B532" s="116" t="s">
        <v>149</v>
      </c>
      <c r="C532" s="22" t="s">
        <v>150</v>
      </c>
      <c r="D532" s="22" t="s">
        <v>937</v>
      </c>
      <c r="E532" s="22" t="s">
        <v>1984</v>
      </c>
      <c r="F532" s="22"/>
      <c r="G532" s="22" t="s">
        <v>170</v>
      </c>
      <c r="H532" s="22" t="s">
        <v>152</v>
      </c>
      <c r="I532" s="66">
        <v>245</v>
      </c>
    </row>
    <row r="533" spans="2:9" x14ac:dyDescent="0.25">
      <c r="B533" s="116" t="s">
        <v>238</v>
      </c>
      <c r="C533" s="22" t="s">
        <v>57</v>
      </c>
      <c r="D533" s="22" t="s">
        <v>937</v>
      </c>
      <c r="E533" s="22" t="s">
        <v>1985</v>
      </c>
      <c r="F533" s="22"/>
      <c r="G533" s="22" t="s">
        <v>170</v>
      </c>
      <c r="H533" s="22" t="s">
        <v>152</v>
      </c>
      <c r="I533" s="66">
        <v>245</v>
      </c>
    </row>
    <row r="534" spans="2:9" x14ac:dyDescent="0.25">
      <c r="B534" s="116" t="s">
        <v>156</v>
      </c>
      <c r="C534" s="118" t="s">
        <v>157</v>
      </c>
      <c r="D534" s="22" t="s">
        <v>937</v>
      </c>
      <c r="E534" s="22" t="s">
        <v>1986</v>
      </c>
      <c r="F534" s="22"/>
      <c r="G534" s="22" t="s">
        <v>170</v>
      </c>
      <c r="H534" s="22" t="s">
        <v>152</v>
      </c>
      <c r="I534" s="66">
        <v>245</v>
      </c>
    </row>
    <row r="535" spans="2:9" x14ac:dyDescent="0.25">
      <c r="B535" s="116" t="s">
        <v>293</v>
      </c>
      <c r="C535" s="22" t="s">
        <v>294</v>
      </c>
      <c r="D535" s="22" t="s">
        <v>937</v>
      </c>
      <c r="E535" s="22" t="s">
        <v>1987</v>
      </c>
      <c r="F535" s="22"/>
      <c r="G535" s="22" t="s">
        <v>170</v>
      </c>
      <c r="H535" s="22" t="s">
        <v>152</v>
      </c>
      <c r="I535" s="66">
        <v>245</v>
      </c>
    </row>
    <row r="536" spans="2:9" x14ac:dyDescent="0.25">
      <c r="B536" s="116" t="s">
        <v>159</v>
      </c>
      <c r="C536" s="22" t="s">
        <v>61</v>
      </c>
      <c r="D536" s="22" t="s">
        <v>937</v>
      </c>
      <c r="E536" s="22" t="s">
        <v>1988</v>
      </c>
      <c r="F536" s="22"/>
      <c r="G536" s="22" t="s">
        <v>170</v>
      </c>
      <c r="H536" s="22" t="s">
        <v>152</v>
      </c>
      <c r="I536" s="66">
        <v>245</v>
      </c>
    </row>
    <row r="537" spans="2:9" x14ac:dyDescent="0.25">
      <c r="B537" s="116" t="s">
        <v>153</v>
      </c>
      <c r="C537" s="22" t="s">
        <v>53</v>
      </c>
      <c r="D537" s="22" t="s">
        <v>937</v>
      </c>
      <c r="E537" s="22" t="s">
        <v>1989</v>
      </c>
      <c r="F537" s="22"/>
      <c r="G537" s="22" t="s">
        <v>170</v>
      </c>
      <c r="H537" s="22" t="s">
        <v>152</v>
      </c>
      <c r="I537" s="66">
        <v>245</v>
      </c>
    </row>
    <row r="538" spans="2:9" x14ac:dyDescent="0.25">
      <c r="B538" s="116" t="s">
        <v>161</v>
      </c>
      <c r="C538" s="22" t="s">
        <v>48</v>
      </c>
      <c r="D538" s="22" t="s">
        <v>937</v>
      </c>
      <c r="E538" s="22" t="s">
        <v>1990</v>
      </c>
      <c r="F538" s="22"/>
      <c r="G538" s="22" t="s">
        <v>170</v>
      </c>
      <c r="H538" s="22" t="s">
        <v>152</v>
      </c>
      <c r="I538" s="66">
        <v>245</v>
      </c>
    </row>
    <row r="539" spans="2:9" x14ac:dyDescent="0.25">
      <c r="B539" s="116" t="s">
        <v>163</v>
      </c>
      <c r="C539" s="22" t="s">
        <v>50</v>
      </c>
      <c r="D539" s="22" t="s">
        <v>937</v>
      </c>
      <c r="E539" s="22" t="s">
        <v>1991</v>
      </c>
      <c r="F539" s="22"/>
      <c r="G539" s="22" t="s">
        <v>170</v>
      </c>
      <c r="H539" s="22" t="s">
        <v>152</v>
      </c>
      <c r="I539" s="66">
        <v>245</v>
      </c>
    </row>
    <row r="540" spans="2:9" x14ac:dyDescent="0.25">
      <c r="B540" s="116" t="s">
        <v>165</v>
      </c>
      <c r="C540" s="22" t="s">
        <v>56</v>
      </c>
      <c r="D540" s="22" t="s">
        <v>937</v>
      </c>
      <c r="E540" s="22" t="s">
        <v>1992</v>
      </c>
      <c r="F540" s="22"/>
      <c r="G540" s="22" t="s">
        <v>170</v>
      </c>
      <c r="H540" s="22" t="s">
        <v>152</v>
      </c>
      <c r="I540" s="66">
        <v>245</v>
      </c>
    </row>
    <row r="541" spans="2:9" x14ac:dyDescent="0.25">
      <c r="B541" s="116" t="s">
        <v>166</v>
      </c>
      <c r="C541" s="22" t="s">
        <v>58</v>
      </c>
      <c r="D541" s="22" t="s">
        <v>937</v>
      </c>
      <c r="E541" s="22" t="s">
        <v>1993</v>
      </c>
      <c r="F541" s="22"/>
      <c r="G541" s="22" t="s">
        <v>170</v>
      </c>
      <c r="H541" s="22" t="s">
        <v>152</v>
      </c>
      <c r="I541" s="66">
        <v>245</v>
      </c>
    </row>
    <row r="542" spans="2:9" x14ac:dyDescent="0.25">
      <c r="B542" s="116" t="s">
        <v>168</v>
      </c>
      <c r="C542" s="22" t="s">
        <v>54</v>
      </c>
      <c r="D542" s="22" t="s">
        <v>1994</v>
      </c>
      <c r="E542" s="22" t="s">
        <v>1995</v>
      </c>
      <c r="F542" s="22"/>
      <c r="G542" s="22" t="s">
        <v>170</v>
      </c>
      <c r="H542" s="22" t="s">
        <v>152</v>
      </c>
      <c r="I542" s="66">
        <v>122.54</v>
      </c>
    </row>
    <row r="543" spans="2:9" x14ac:dyDescent="0.25">
      <c r="B543" s="116" t="s">
        <v>322</v>
      </c>
      <c r="C543" s="22" t="s">
        <v>328</v>
      </c>
      <c r="D543" s="22" t="s">
        <v>1994</v>
      </c>
      <c r="E543" s="22" t="s">
        <v>1996</v>
      </c>
      <c r="F543" s="22"/>
      <c r="G543" s="22" t="s">
        <v>170</v>
      </c>
      <c r="H543" s="22" t="s">
        <v>152</v>
      </c>
      <c r="I543" s="66">
        <v>122.54</v>
      </c>
    </row>
    <row r="544" spans="2:9" x14ac:dyDescent="0.25">
      <c r="B544" s="116" t="s">
        <v>161</v>
      </c>
      <c r="C544" s="22" t="s">
        <v>48</v>
      </c>
      <c r="D544" s="22" t="s">
        <v>776</v>
      </c>
      <c r="E544" s="22" t="s">
        <v>1997</v>
      </c>
      <c r="F544" s="22"/>
      <c r="G544" s="22" t="s">
        <v>170</v>
      </c>
      <c r="H544" s="22" t="s">
        <v>152</v>
      </c>
      <c r="I544" s="66">
        <v>175</v>
      </c>
    </row>
    <row r="545" spans="2:9" x14ac:dyDescent="0.25">
      <c r="B545" s="116" t="s">
        <v>164</v>
      </c>
      <c r="C545" s="22" t="s">
        <v>51</v>
      </c>
      <c r="D545" s="22" t="s">
        <v>776</v>
      </c>
      <c r="E545" s="22" t="s">
        <v>1998</v>
      </c>
      <c r="F545" s="22"/>
      <c r="G545" s="22" t="s">
        <v>170</v>
      </c>
      <c r="H545" s="22" t="s">
        <v>152</v>
      </c>
      <c r="I545" s="66">
        <v>175</v>
      </c>
    </row>
    <row r="546" spans="2:9" x14ac:dyDescent="0.25">
      <c r="B546" s="116" t="s">
        <v>321</v>
      </c>
      <c r="C546" s="22" t="s">
        <v>330</v>
      </c>
      <c r="D546" s="22" t="s">
        <v>776</v>
      </c>
      <c r="E546" s="22" t="s">
        <v>1999</v>
      </c>
      <c r="F546" s="22"/>
      <c r="G546" s="22" t="s">
        <v>170</v>
      </c>
      <c r="H546" s="22" t="s">
        <v>152</v>
      </c>
      <c r="I546" s="66">
        <v>175</v>
      </c>
    </row>
    <row r="547" spans="2:9" x14ac:dyDescent="0.25">
      <c r="B547" s="116" t="s">
        <v>164</v>
      </c>
      <c r="C547" s="22" t="s">
        <v>51</v>
      </c>
      <c r="D547" s="22" t="s">
        <v>1078</v>
      </c>
      <c r="E547" s="22" t="s">
        <v>2000</v>
      </c>
      <c r="F547" s="22"/>
      <c r="G547" s="22" t="s">
        <v>170</v>
      </c>
      <c r="H547" s="22" t="s">
        <v>152</v>
      </c>
      <c r="I547" s="66">
        <v>225</v>
      </c>
    </row>
    <row r="548" spans="2:9" x14ac:dyDescent="0.25">
      <c r="B548" s="116" t="s">
        <v>167</v>
      </c>
      <c r="C548" s="118" t="s">
        <v>52</v>
      </c>
      <c r="D548" s="22" t="s">
        <v>1078</v>
      </c>
      <c r="E548" s="22" t="s">
        <v>2001</v>
      </c>
      <c r="F548" s="22"/>
      <c r="G548" s="22" t="s">
        <v>170</v>
      </c>
      <c r="H548" s="22" t="s">
        <v>152</v>
      </c>
      <c r="I548" s="66">
        <v>225</v>
      </c>
    </row>
    <row r="549" spans="2:9" x14ac:dyDescent="0.25">
      <c r="B549" s="116" t="s">
        <v>165</v>
      </c>
      <c r="C549" s="22" t="s">
        <v>56</v>
      </c>
      <c r="D549" s="22" t="s">
        <v>1078</v>
      </c>
      <c r="E549" s="22" t="s">
        <v>2002</v>
      </c>
      <c r="F549" s="22"/>
      <c r="G549" s="22" t="s">
        <v>170</v>
      </c>
      <c r="H549" s="22" t="s">
        <v>152</v>
      </c>
      <c r="I549" s="66">
        <v>225</v>
      </c>
    </row>
    <row r="550" spans="2:9" x14ac:dyDescent="0.25">
      <c r="B550" s="116" t="s">
        <v>166</v>
      </c>
      <c r="C550" s="118" t="s">
        <v>58</v>
      </c>
      <c r="D550" s="114" t="s">
        <v>1078</v>
      </c>
      <c r="E550" s="22" t="s">
        <v>2003</v>
      </c>
      <c r="F550" s="22"/>
      <c r="G550" s="22" t="s">
        <v>170</v>
      </c>
      <c r="H550" s="22" t="s">
        <v>152</v>
      </c>
      <c r="I550" s="66">
        <v>225</v>
      </c>
    </row>
    <row r="551" spans="2:9" x14ac:dyDescent="0.25">
      <c r="B551" s="116" t="s">
        <v>293</v>
      </c>
      <c r="C551" s="117" t="s">
        <v>294</v>
      </c>
      <c r="D551" s="114" t="s">
        <v>2004</v>
      </c>
      <c r="E551" s="22" t="s">
        <v>2005</v>
      </c>
      <c r="F551" s="22"/>
      <c r="G551" s="22" t="s">
        <v>170</v>
      </c>
      <c r="H551" s="22" t="s">
        <v>152</v>
      </c>
      <c r="I551" s="66">
        <v>175</v>
      </c>
    </row>
    <row r="552" spans="2:9" x14ac:dyDescent="0.25">
      <c r="B552" s="116" t="s">
        <v>160</v>
      </c>
      <c r="C552" s="117" t="s">
        <v>62</v>
      </c>
      <c r="D552" s="114" t="s">
        <v>2004</v>
      </c>
      <c r="E552" s="22" t="s">
        <v>2006</v>
      </c>
      <c r="F552" s="22"/>
      <c r="G552" s="22" t="s">
        <v>170</v>
      </c>
      <c r="H552" s="22" t="s">
        <v>152</v>
      </c>
      <c r="I552" s="66">
        <v>175</v>
      </c>
    </row>
    <row r="553" spans="2:9" x14ac:dyDescent="0.25">
      <c r="B553" s="116" t="s">
        <v>153</v>
      </c>
      <c r="C553" s="117" t="s">
        <v>53</v>
      </c>
      <c r="D553" s="114" t="s">
        <v>2004</v>
      </c>
      <c r="E553" s="22" t="s">
        <v>2007</v>
      </c>
      <c r="F553" s="22"/>
      <c r="G553" s="22" t="s">
        <v>170</v>
      </c>
      <c r="H553" s="22" t="s">
        <v>152</v>
      </c>
      <c r="I553" s="66">
        <v>175</v>
      </c>
    </row>
    <row r="554" spans="2:9" x14ac:dyDescent="0.25">
      <c r="B554" s="116" t="s">
        <v>381</v>
      </c>
      <c r="C554" s="117" t="s">
        <v>382</v>
      </c>
      <c r="D554" s="114" t="s">
        <v>2004</v>
      </c>
      <c r="E554" s="22" t="s">
        <v>2008</v>
      </c>
      <c r="F554" s="22"/>
      <c r="G554" s="22" t="s">
        <v>170</v>
      </c>
      <c r="H554" s="22" t="s">
        <v>152</v>
      </c>
      <c r="I554" s="66">
        <v>175</v>
      </c>
    </row>
    <row r="555" spans="2:9" x14ac:dyDescent="0.25">
      <c r="B555" s="116" t="s">
        <v>149</v>
      </c>
      <c r="C555" s="117" t="s">
        <v>150</v>
      </c>
      <c r="D555" s="114" t="s">
        <v>1081</v>
      </c>
      <c r="E555" s="22" t="s">
        <v>2009</v>
      </c>
      <c r="F555" s="22"/>
      <c r="G555" s="22" t="s">
        <v>170</v>
      </c>
      <c r="H555" s="22" t="s">
        <v>152</v>
      </c>
      <c r="I555" s="66">
        <v>250</v>
      </c>
    </row>
    <row r="556" spans="2:9" x14ac:dyDescent="0.25">
      <c r="B556" s="116" t="s">
        <v>238</v>
      </c>
      <c r="C556" s="117" t="s">
        <v>57</v>
      </c>
      <c r="D556" s="114" t="s">
        <v>1081</v>
      </c>
      <c r="E556" s="22" t="s">
        <v>2010</v>
      </c>
      <c r="F556" s="22"/>
      <c r="G556" s="22" t="s">
        <v>170</v>
      </c>
      <c r="H556" s="22" t="s">
        <v>152</v>
      </c>
      <c r="I556" s="66">
        <v>250</v>
      </c>
    </row>
    <row r="557" spans="2:9" x14ac:dyDescent="0.25">
      <c r="B557" s="116" t="s">
        <v>159</v>
      </c>
      <c r="C557" s="117" t="s">
        <v>61</v>
      </c>
      <c r="D557" s="114" t="s">
        <v>1081</v>
      </c>
      <c r="E557" s="22" t="s">
        <v>2011</v>
      </c>
      <c r="F557" s="22"/>
      <c r="G557" s="22" t="s">
        <v>170</v>
      </c>
      <c r="H557" s="22" t="s">
        <v>152</v>
      </c>
      <c r="I557" s="66">
        <v>250</v>
      </c>
    </row>
    <row r="558" spans="2:9" x14ac:dyDescent="0.25">
      <c r="B558" s="116" t="s">
        <v>153</v>
      </c>
      <c r="C558" s="118" t="s">
        <v>53</v>
      </c>
      <c r="D558" s="114" t="s">
        <v>1081</v>
      </c>
      <c r="E558" s="22" t="s">
        <v>2012</v>
      </c>
      <c r="F558" s="22"/>
      <c r="G558" s="22" t="s">
        <v>170</v>
      </c>
      <c r="H558" s="22" t="s">
        <v>152</v>
      </c>
      <c r="I558" s="66">
        <v>250</v>
      </c>
    </row>
    <row r="559" spans="2:9" x14ac:dyDescent="0.25">
      <c r="B559" s="116" t="s">
        <v>168</v>
      </c>
      <c r="C559" s="117" t="s">
        <v>54</v>
      </c>
      <c r="D559" s="114" t="s">
        <v>1081</v>
      </c>
      <c r="E559" s="22" t="s">
        <v>2013</v>
      </c>
      <c r="F559" s="22"/>
      <c r="G559" s="22" t="s">
        <v>170</v>
      </c>
      <c r="H559" s="22" t="s">
        <v>152</v>
      </c>
      <c r="I559" s="66">
        <v>250</v>
      </c>
    </row>
    <row r="560" spans="2:9" x14ac:dyDescent="0.25">
      <c r="B560" s="116" t="s">
        <v>161</v>
      </c>
      <c r="C560" s="117" t="s">
        <v>48</v>
      </c>
      <c r="D560" s="114" t="s">
        <v>1081</v>
      </c>
      <c r="E560" s="22" t="s">
        <v>2014</v>
      </c>
      <c r="F560" s="22"/>
      <c r="G560" s="22" t="s">
        <v>170</v>
      </c>
      <c r="H560" s="22" t="s">
        <v>152</v>
      </c>
      <c r="I560" s="66">
        <v>250</v>
      </c>
    </row>
    <row r="561" spans="2:9" x14ac:dyDescent="0.25">
      <c r="B561" s="116" t="s">
        <v>162</v>
      </c>
      <c r="C561" s="118" t="s">
        <v>49</v>
      </c>
      <c r="D561" s="114" t="s">
        <v>1081</v>
      </c>
      <c r="E561" s="22" t="s">
        <v>2015</v>
      </c>
      <c r="F561" s="22"/>
      <c r="G561" s="22" t="s">
        <v>170</v>
      </c>
      <c r="H561" s="22" t="s">
        <v>152</v>
      </c>
      <c r="I561" s="66">
        <v>250</v>
      </c>
    </row>
    <row r="562" spans="2:9" x14ac:dyDescent="0.25">
      <c r="B562" s="116" t="s">
        <v>165</v>
      </c>
      <c r="C562" s="118" t="s">
        <v>56</v>
      </c>
      <c r="D562" s="114" t="s">
        <v>1081</v>
      </c>
      <c r="E562" s="22" t="s">
        <v>2016</v>
      </c>
      <c r="F562" s="22"/>
      <c r="G562" s="22" t="s">
        <v>170</v>
      </c>
      <c r="H562" s="22" t="s">
        <v>152</v>
      </c>
      <c r="I562" s="66">
        <v>250</v>
      </c>
    </row>
    <row r="563" spans="2:9" x14ac:dyDescent="0.25">
      <c r="B563" s="116" t="s">
        <v>166</v>
      </c>
      <c r="C563" s="118" t="s">
        <v>58</v>
      </c>
      <c r="D563" s="114" t="s">
        <v>1081</v>
      </c>
      <c r="E563" s="22" t="s">
        <v>2017</v>
      </c>
      <c r="F563" s="22"/>
      <c r="G563" s="22" t="s">
        <v>170</v>
      </c>
      <c r="H563" s="22" t="s">
        <v>152</v>
      </c>
      <c r="I563" s="66">
        <v>250</v>
      </c>
    </row>
    <row r="564" spans="2:9" x14ac:dyDescent="0.25">
      <c r="B564" s="116" t="s">
        <v>291</v>
      </c>
      <c r="C564" s="117" t="s">
        <v>247</v>
      </c>
      <c r="D564" s="114" t="s">
        <v>1081</v>
      </c>
      <c r="E564" s="22" t="s">
        <v>2018</v>
      </c>
      <c r="F564" s="22"/>
      <c r="G564" s="22" t="s">
        <v>170</v>
      </c>
      <c r="H564" s="22" t="s">
        <v>152</v>
      </c>
      <c r="I564" s="66">
        <v>250</v>
      </c>
    </row>
    <row r="565" spans="2:9" x14ac:dyDescent="0.25">
      <c r="B565" s="116" t="s">
        <v>293</v>
      </c>
      <c r="C565" s="117" t="s">
        <v>294</v>
      </c>
      <c r="D565" s="114" t="s">
        <v>1113</v>
      </c>
      <c r="E565" s="22" t="s">
        <v>2019</v>
      </c>
      <c r="F565" s="22"/>
      <c r="G565" s="22" t="s">
        <v>170</v>
      </c>
      <c r="H565" s="22" t="s">
        <v>152</v>
      </c>
      <c r="I565" s="66">
        <v>225</v>
      </c>
    </row>
    <row r="566" spans="2:9" x14ac:dyDescent="0.25">
      <c r="B566" s="116" t="s">
        <v>160</v>
      </c>
      <c r="C566" s="117" t="s">
        <v>62</v>
      </c>
      <c r="D566" s="114" t="s">
        <v>1113</v>
      </c>
      <c r="E566" s="22" t="s">
        <v>2020</v>
      </c>
      <c r="F566" s="22"/>
      <c r="G566" s="22" t="s">
        <v>170</v>
      </c>
      <c r="H566" s="22" t="s">
        <v>152</v>
      </c>
      <c r="I566" s="66">
        <v>225</v>
      </c>
    </row>
    <row r="567" spans="2:9" x14ac:dyDescent="0.25">
      <c r="B567" s="116" t="s">
        <v>153</v>
      </c>
      <c r="C567" s="117" t="s">
        <v>53</v>
      </c>
      <c r="D567" s="114" t="s">
        <v>1113</v>
      </c>
      <c r="E567" s="22" t="s">
        <v>2021</v>
      </c>
      <c r="F567" s="22"/>
      <c r="G567" s="22" t="s">
        <v>170</v>
      </c>
      <c r="H567" s="22" t="s">
        <v>152</v>
      </c>
      <c r="I567" s="66">
        <v>225</v>
      </c>
    </row>
    <row r="568" spans="2:9" x14ac:dyDescent="0.25">
      <c r="B568" s="116" t="s">
        <v>168</v>
      </c>
      <c r="C568" s="118" t="s">
        <v>54</v>
      </c>
      <c r="D568" s="114" t="s">
        <v>1113</v>
      </c>
      <c r="E568" s="22" t="s">
        <v>2022</v>
      </c>
      <c r="F568" s="22"/>
      <c r="G568" s="22" t="s">
        <v>170</v>
      </c>
      <c r="H568" s="22" t="s">
        <v>152</v>
      </c>
      <c r="I568" s="66">
        <v>225</v>
      </c>
    </row>
    <row r="569" spans="2:9" x14ac:dyDescent="0.25">
      <c r="B569" s="116" t="s">
        <v>322</v>
      </c>
      <c r="C569" s="117" t="s">
        <v>328</v>
      </c>
      <c r="D569" s="114" t="s">
        <v>1113</v>
      </c>
      <c r="E569" s="22" t="s">
        <v>2023</v>
      </c>
      <c r="F569" s="22"/>
      <c r="G569" s="22" t="s">
        <v>170</v>
      </c>
      <c r="H569" s="22" t="s">
        <v>152</v>
      </c>
      <c r="I569" s="66">
        <v>225</v>
      </c>
    </row>
    <row r="570" spans="2:9" x14ac:dyDescent="0.25">
      <c r="B570" s="116" t="s">
        <v>165</v>
      </c>
      <c r="C570" s="117" t="s">
        <v>56</v>
      </c>
      <c r="D570" s="114" t="s">
        <v>1113</v>
      </c>
      <c r="E570" s="22" t="s">
        <v>2024</v>
      </c>
      <c r="F570" s="22"/>
      <c r="G570" s="22" t="s">
        <v>170</v>
      </c>
      <c r="H570" s="22" t="s">
        <v>152</v>
      </c>
      <c r="I570" s="66">
        <v>225</v>
      </c>
    </row>
    <row r="571" spans="2:9" x14ac:dyDescent="0.25">
      <c r="B571" s="116" t="s">
        <v>166</v>
      </c>
      <c r="C571" s="117" t="s">
        <v>58</v>
      </c>
      <c r="D571" s="114" t="s">
        <v>1113</v>
      </c>
      <c r="E571" s="22" t="s">
        <v>2025</v>
      </c>
      <c r="F571" s="22"/>
      <c r="G571" s="22" t="s">
        <v>170</v>
      </c>
      <c r="H571" s="22" t="s">
        <v>152</v>
      </c>
      <c r="I571" s="66">
        <v>225</v>
      </c>
    </row>
    <row r="572" spans="2:9" x14ac:dyDescent="0.25">
      <c r="B572" s="116" t="s">
        <v>163</v>
      </c>
      <c r="C572" s="117" t="s">
        <v>50</v>
      </c>
      <c r="D572" s="114" t="s">
        <v>978</v>
      </c>
      <c r="E572" s="22" t="s">
        <v>2026</v>
      </c>
      <c r="F572" s="22"/>
      <c r="G572" s="22" t="s">
        <v>170</v>
      </c>
      <c r="H572" s="22" t="s">
        <v>152</v>
      </c>
      <c r="I572" s="66">
        <v>250</v>
      </c>
    </row>
    <row r="573" spans="2:9" x14ac:dyDescent="0.25">
      <c r="B573" s="116" t="s">
        <v>167</v>
      </c>
      <c r="C573" s="117" t="s">
        <v>52</v>
      </c>
      <c r="D573" s="114" t="s">
        <v>978</v>
      </c>
      <c r="E573" s="22" t="s">
        <v>2027</v>
      </c>
      <c r="F573" s="22"/>
      <c r="G573" s="22" t="s">
        <v>170</v>
      </c>
      <c r="H573" s="22" t="s">
        <v>152</v>
      </c>
      <c r="I573" s="66">
        <v>250</v>
      </c>
    </row>
    <row r="574" spans="2:9" x14ac:dyDescent="0.25">
      <c r="B574" s="116" t="s">
        <v>165</v>
      </c>
      <c r="C574" s="117" t="s">
        <v>56</v>
      </c>
      <c r="D574" s="114" t="s">
        <v>978</v>
      </c>
      <c r="E574" s="22" t="s">
        <v>2028</v>
      </c>
      <c r="F574" s="22"/>
      <c r="G574" s="22" t="s">
        <v>170</v>
      </c>
      <c r="H574" s="22" t="s">
        <v>152</v>
      </c>
      <c r="I574" s="66">
        <v>250</v>
      </c>
    </row>
    <row r="575" spans="2:9" x14ac:dyDescent="0.25">
      <c r="B575" s="116" t="s">
        <v>166</v>
      </c>
      <c r="C575" s="117" t="s">
        <v>58</v>
      </c>
      <c r="D575" s="114" t="s">
        <v>978</v>
      </c>
      <c r="E575" s="22" t="s">
        <v>2029</v>
      </c>
      <c r="F575" s="22"/>
      <c r="G575" s="22" t="s">
        <v>170</v>
      </c>
      <c r="H575" s="22" t="s">
        <v>152</v>
      </c>
      <c r="I575" s="66">
        <v>250</v>
      </c>
    </row>
    <row r="576" spans="2:9" x14ac:dyDescent="0.25">
      <c r="B576" s="116" t="s">
        <v>149</v>
      </c>
      <c r="C576" s="118" t="s">
        <v>150</v>
      </c>
      <c r="D576" s="114" t="s">
        <v>1042</v>
      </c>
      <c r="E576" s="22" t="s">
        <v>2030</v>
      </c>
      <c r="F576" s="22"/>
      <c r="G576" s="22" t="s">
        <v>1462</v>
      </c>
      <c r="H576" s="22" t="s">
        <v>152</v>
      </c>
      <c r="I576" s="66">
        <v>241.01</v>
      </c>
    </row>
    <row r="577" spans="2:9" x14ac:dyDescent="0.25">
      <c r="B577" s="116" t="s">
        <v>154</v>
      </c>
      <c r="C577" s="118" t="s">
        <v>55</v>
      </c>
      <c r="D577" s="114" t="s">
        <v>1042</v>
      </c>
      <c r="E577" s="22" t="s">
        <v>2031</v>
      </c>
      <c r="F577" s="22"/>
      <c r="G577" s="22" t="s">
        <v>1462</v>
      </c>
      <c r="H577" s="22" t="s">
        <v>152</v>
      </c>
      <c r="I577" s="66">
        <v>240.76</v>
      </c>
    </row>
    <row r="578" spans="2:9" x14ac:dyDescent="0.25">
      <c r="B578" s="116" t="s">
        <v>156</v>
      </c>
      <c r="C578" s="118" t="s">
        <v>157</v>
      </c>
      <c r="D578" s="114" t="s">
        <v>1042</v>
      </c>
      <c r="E578" s="22" t="s">
        <v>2032</v>
      </c>
      <c r="F578" s="22"/>
      <c r="G578" s="22" t="s">
        <v>1462</v>
      </c>
      <c r="H578" s="22" t="s">
        <v>152</v>
      </c>
      <c r="I578" s="66">
        <v>244.19</v>
      </c>
    </row>
    <row r="579" spans="2:9" x14ac:dyDescent="0.25">
      <c r="B579" s="116" t="s">
        <v>158</v>
      </c>
      <c r="C579" s="117" t="s">
        <v>60</v>
      </c>
      <c r="D579" s="114" t="s">
        <v>1042</v>
      </c>
      <c r="E579" s="22" t="s">
        <v>2033</v>
      </c>
      <c r="F579" s="22"/>
      <c r="G579" s="22" t="s">
        <v>1462</v>
      </c>
      <c r="H579" s="22" t="s">
        <v>152</v>
      </c>
      <c r="I579" s="66">
        <v>240.76</v>
      </c>
    </row>
    <row r="580" spans="2:9" x14ac:dyDescent="0.25">
      <c r="B580" s="116" t="s">
        <v>159</v>
      </c>
      <c r="C580" s="117" t="s">
        <v>61</v>
      </c>
      <c r="D580" s="114" t="s">
        <v>1042</v>
      </c>
      <c r="E580" s="22" t="s">
        <v>2034</v>
      </c>
      <c r="F580" s="22"/>
      <c r="G580" s="22" t="s">
        <v>1462</v>
      </c>
      <c r="H580" s="22" t="s">
        <v>152</v>
      </c>
      <c r="I580" s="66">
        <v>251.96</v>
      </c>
    </row>
    <row r="581" spans="2:9" x14ac:dyDescent="0.25">
      <c r="B581" s="116" t="s">
        <v>160</v>
      </c>
      <c r="C581" s="117" t="s">
        <v>62</v>
      </c>
      <c r="D581" s="114" t="s">
        <v>1042</v>
      </c>
      <c r="E581" s="22" t="s">
        <v>2035</v>
      </c>
      <c r="F581" s="22"/>
      <c r="G581" s="22" t="s">
        <v>1462</v>
      </c>
      <c r="H581" s="22" t="s">
        <v>152</v>
      </c>
      <c r="I581" s="66">
        <v>243.21</v>
      </c>
    </row>
    <row r="582" spans="2:9" x14ac:dyDescent="0.25">
      <c r="B582" s="116" t="s">
        <v>153</v>
      </c>
      <c r="C582" s="117" t="s">
        <v>53</v>
      </c>
      <c r="D582" s="114" t="s">
        <v>1042</v>
      </c>
      <c r="E582" s="22" t="s">
        <v>2036</v>
      </c>
      <c r="F582" s="22"/>
      <c r="G582" s="22" t="s">
        <v>1462</v>
      </c>
      <c r="H582" s="22" t="s">
        <v>152</v>
      </c>
      <c r="I582" s="66">
        <v>243.55</v>
      </c>
    </row>
    <row r="583" spans="2:9" x14ac:dyDescent="0.25">
      <c r="B583" s="116" t="s">
        <v>149</v>
      </c>
      <c r="C583" s="117" t="s">
        <v>150</v>
      </c>
      <c r="D583" s="114" t="s">
        <v>1042</v>
      </c>
      <c r="E583" s="22" t="s">
        <v>2037</v>
      </c>
      <c r="F583" s="22"/>
      <c r="G583" s="22" t="s">
        <v>1471</v>
      </c>
      <c r="H583" s="22" t="s">
        <v>152</v>
      </c>
      <c r="I583" s="66">
        <v>371.73</v>
      </c>
    </row>
    <row r="584" spans="2:9" x14ac:dyDescent="0.25">
      <c r="B584" s="116" t="s">
        <v>154</v>
      </c>
      <c r="C584" s="117" t="s">
        <v>55</v>
      </c>
      <c r="D584" s="114" t="s">
        <v>1042</v>
      </c>
      <c r="E584" s="22" t="s">
        <v>2038</v>
      </c>
      <c r="F584" s="22"/>
      <c r="G584" s="22" t="s">
        <v>1471</v>
      </c>
      <c r="H584" s="22" t="s">
        <v>152</v>
      </c>
      <c r="I584" s="66">
        <v>371.34</v>
      </c>
    </row>
    <row r="585" spans="2:9" x14ac:dyDescent="0.25">
      <c r="B585" s="116" t="s">
        <v>156</v>
      </c>
      <c r="C585" s="117" t="s">
        <v>157</v>
      </c>
      <c r="D585" s="114" t="s">
        <v>1042</v>
      </c>
      <c r="E585" s="22" t="s">
        <v>2039</v>
      </c>
      <c r="F585" s="22"/>
      <c r="G585" s="22" t="s">
        <v>1471</v>
      </c>
      <c r="H585" s="22" t="s">
        <v>152</v>
      </c>
      <c r="I585" s="66">
        <v>376.63</v>
      </c>
    </row>
    <row r="586" spans="2:9" x14ac:dyDescent="0.25">
      <c r="B586" s="116" t="s">
        <v>158</v>
      </c>
      <c r="C586" s="118" t="s">
        <v>60</v>
      </c>
      <c r="D586" s="114" t="s">
        <v>1042</v>
      </c>
      <c r="E586" s="22" t="s">
        <v>2040</v>
      </c>
      <c r="F586" s="22"/>
      <c r="G586" s="22" t="s">
        <v>1471</v>
      </c>
      <c r="H586" s="22" t="s">
        <v>152</v>
      </c>
      <c r="I586" s="66">
        <v>371.34</v>
      </c>
    </row>
    <row r="587" spans="2:9" x14ac:dyDescent="0.25">
      <c r="B587" s="116" t="s">
        <v>159</v>
      </c>
      <c r="C587" s="118" t="s">
        <v>61</v>
      </c>
      <c r="D587" s="114" t="s">
        <v>1042</v>
      </c>
      <c r="E587" s="22" t="s">
        <v>2041</v>
      </c>
      <c r="F587" s="22"/>
      <c r="G587" s="22" t="s">
        <v>1471</v>
      </c>
      <c r="H587" s="22" t="s">
        <v>152</v>
      </c>
      <c r="I587" s="66">
        <v>388.62</v>
      </c>
    </row>
    <row r="588" spans="2:9" x14ac:dyDescent="0.25">
      <c r="B588" s="116" t="s">
        <v>160</v>
      </c>
      <c r="C588" s="118" t="s">
        <v>62</v>
      </c>
      <c r="D588" s="114" t="s">
        <v>1042</v>
      </c>
      <c r="E588" s="22" t="s">
        <v>2042</v>
      </c>
      <c r="F588" s="22"/>
      <c r="G588" s="22" t="s">
        <v>1471</v>
      </c>
      <c r="H588" s="22" t="s">
        <v>152</v>
      </c>
      <c r="I588" s="66">
        <v>375.11</v>
      </c>
    </row>
    <row r="589" spans="2:9" x14ac:dyDescent="0.25">
      <c r="B589" s="120" t="s">
        <v>153</v>
      </c>
      <c r="C589" s="22" t="s">
        <v>53</v>
      </c>
      <c r="D589" s="22" t="s">
        <v>1042</v>
      </c>
      <c r="E589" s="22" t="s">
        <v>2043</v>
      </c>
      <c r="F589" s="22"/>
      <c r="G589" s="22" t="s">
        <v>1471</v>
      </c>
      <c r="H589" s="22" t="s">
        <v>152</v>
      </c>
      <c r="I589" s="66">
        <v>375.65</v>
      </c>
    </row>
    <row r="590" spans="2:9" x14ac:dyDescent="0.25">
      <c r="B590" s="116" t="s">
        <v>168</v>
      </c>
      <c r="C590" s="118" t="s">
        <v>54</v>
      </c>
      <c r="D590" s="22" t="s">
        <v>2044</v>
      </c>
      <c r="E590" s="22" t="s">
        <v>2045</v>
      </c>
      <c r="F590" s="22"/>
      <c r="G590" s="22" t="s">
        <v>170</v>
      </c>
      <c r="H590" s="22" t="s">
        <v>152</v>
      </c>
      <c r="I590" s="66">
        <v>200</v>
      </c>
    </row>
    <row r="591" spans="2:9" x14ac:dyDescent="0.25">
      <c r="B591" s="116" t="s">
        <v>322</v>
      </c>
      <c r="C591" s="22" t="s">
        <v>328</v>
      </c>
      <c r="D591" s="22" t="s">
        <v>2044</v>
      </c>
      <c r="E591" s="22" t="s">
        <v>2046</v>
      </c>
      <c r="F591" s="22"/>
      <c r="G591" s="22" t="s">
        <v>170</v>
      </c>
      <c r="H591" s="22" t="s">
        <v>152</v>
      </c>
      <c r="I591" s="66">
        <v>200</v>
      </c>
    </row>
    <row r="592" spans="2:9" x14ac:dyDescent="0.25">
      <c r="B592" s="116" t="s">
        <v>156</v>
      </c>
      <c r="C592" s="117" t="s">
        <v>157</v>
      </c>
      <c r="D592" s="22" t="s">
        <v>2047</v>
      </c>
      <c r="E592" s="22" t="s">
        <v>2048</v>
      </c>
      <c r="F592" s="22"/>
      <c r="G592" s="22" t="s">
        <v>459</v>
      </c>
      <c r="H592" s="22" t="s">
        <v>152</v>
      </c>
      <c r="I592" s="66">
        <v>122.5400000000006</v>
      </c>
    </row>
    <row r="593" spans="2:9" x14ac:dyDescent="0.25">
      <c r="B593" s="116" t="s">
        <v>168</v>
      </c>
      <c r="C593" s="22" t="s">
        <v>54</v>
      </c>
      <c r="D593" s="22" t="s">
        <v>2047</v>
      </c>
      <c r="E593" s="22" t="s">
        <v>2049</v>
      </c>
      <c r="F593" s="22"/>
      <c r="G593" s="22" t="s">
        <v>459</v>
      </c>
      <c r="H593" s="22" t="s">
        <v>152</v>
      </c>
      <c r="I593" s="66">
        <v>122.53999999999996</v>
      </c>
    </row>
    <row r="594" spans="2:9" x14ac:dyDescent="0.25">
      <c r="B594" s="116" t="s">
        <v>322</v>
      </c>
      <c r="C594" s="22" t="s">
        <v>328</v>
      </c>
      <c r="D594" s="22" t="s">
        <v>2047</v>
      </c>
      <c r="E594" s="22" t="s">
        <v>2050</v>
      </c>
      <c r="F594" s="22"/>
      <c r="G594" s="22" t="s">
        <v>459</v>
      </c>
      <c r="H594" s="22" t="s">
        <v>152</v>
      </c>
      <c r="I594" s="66">
        <v>122.53999999999996</v>
      </c>
    </row>
    <row r="595" spans="2:9" x14ac:dyDescent="0.25">
      <c r="B595" s="116" t="s">
        <v>154</v>
      </c>
      <c r="C595" s="22" t="s">
        <v>55</v>
      </c>
      <c r="D595" s="22" t="s">
        <v>2051</v>
      </c>
      <c r="E595" s="22" t="s">
        <v>2052</v>
      </c>
      <c r="F595" s="22"/>
      <c r="G595" s="22" t="s">
        <v>170</v>
      </c>
      <c r="H595" s="22" t="s">
        <v>152</v>
      </c>
      <c r="I595" s="66">
        <v>275</v>
      </c>
    </row>
    <row r="596" spans="2:9" x14ac:dyDescent="0.25">
      <c r="B596" s="116" t="s">
        <v>238</v>
      </c>
      <c r="C596" s="22" t="s">
        <v>57</v>
      </c>
      <c r="D596" s="22" t="s">
        <v>2051</v>
      </c>
      <c r="E596" s="22" t="s">
        <v>2053</v>
      </c>
      <c r="F596" s="22"/>
      <c r="G596" s="22" t="s">
        <v>170</v>
      </c>
      <c r="H596" s="22" t="s">
        <v>152</v>
      </c>
      <c r="I596" s="66">
        <v>275</v>
      </c>
    </row>
    <row r="597" spans="2:9" x14ac:dyDescent="0.25">
      <c r="B597" s="116" t="s">
        <v>159</v>
      </c>
      <c r="C597" s="22" t="s">
        <v>61</v>
      </c>
      <c r="D597" s="22" t="s">
        <v>2051</v>
      </c>
      <c r="E597" s="22" t="s">
        <v>2054</v>
      </c>
      <c r="F597" s="22"/>
      <c r="G597" s="22" t="s">
        <v>170</v>
      </c>
      <c r="H597" s="22" t="s">
        <v>152</v>
      </c>
      <c r="I597" s="66">
        <v>275</v>
      </c>
    </row>
    <row r="598" spans="2:9" x14ac:dyDescent="0.25">
      <c r="B598" s="116" t="s">
        <v>162</v>
      </c>
      <c r="C598" s="118" t="s">
        <v>49</v>
      </c>
      <c r="D598" s="22" t="s">
        <v>913</v>
      </c>
      <c r="E598" s="22" t="s">
        <v>2055</v>
      </c>
      <c r="F598" s="22"/>
      <c r="G598" s="22" t="s">
        <v>1462</v>
      </c>
      <c r="H598" s="22" t="s">
        <v>152</v>
      </c>
      <c r="I598" s="66">
        <v>257.8</v>
      </c>
    </row>
    <row r="599" spans="2:9" x14ac:dyDescent="0.25">
      <c r="B599" s="116" t="s">
        <v>164</v>
      </c>
      <c r="C599" s="22" t="s">
        <v>51</v>
      </c>
      <c r="D599" s="22" t="s">
        <v>913</v>
      </c>
      <c r="E599" s="22" t="s">
        <v>2056</v>
      </c>
      <c r="F599" s="22"/>
      <c r="G599" s="22" t="s">
        <v>1462</v>
      </c>
      <c r="H599" s="22" t="s">
        <v>152</v>
      </c>
      <c r="I599" s="66">
        <v>250.37</v>
      </c>
    </row>
    <row r="600" spans="2:9" x14ac:dyDescent="0.25">
      <c r="B600" s="116" t="s">
        <v>167</v>
      </c>
      <c r="C600" s="117" t="s">
        <v>52</v>
      </c>
      <c r="D600" s="22" t="s">
        <v>913</v>
      </c>
      <c r="E600" s="22" t="s">
        <v>2057</v>
      </c>
      <c r="F600" s="22"/>
      <c r="G600" s="22" t="s">
        <v>1462</v>
      </c>
      <c r="H600" s="22" t="s">
        <v>152</v>
      </c>
      <c r="I600" s="66">
        <v>265.32</v>
      </c>
    </row>
    <row r="601" spans="2:9" x14ac:dyDescent="0.25">
      <c r="B601" s="116" t="s">
        <v>165</v>
      </c>
      <c r="C601" s="22" t="s">
        <v>56</v>
      </c>
      <c r="D601" s="22" t="s">
        <v>913</v>
      </c>
      <c r="E601" s="22" t="s">
        <v>2058</v>
      </c>
      <c r="F601" s="22"/>
      <c r="G601" s="22" t="s">
        <v>1462</v>
      </c>
      <c r="H601" s="22" t="s">
        <v>152</v>
      </c>
      <c r="I601" s="66">
        <v>265.32</v>
      </c>
    </row>
    <row r="602" spans="2:9" x14ac:dyDescent="0.25">
      <c r="B602" s="116" t="s">
        <v>166</v>
      </c>
      <c r="C602" s="22" t="s">
        <v>58</v>
      </c>
      <c r="D602" s="22" t="s">
        <v>913</v>
      </c>
      <c r="E602" s="22" t="s">
        <v>2059</v>
      </c>
      <c r="F602" s="22"/>
      <c r="G602" s="22" t="s">
        <v>1462</v>
      </c>
      <c r="H602" s="22" t="s">
        <v>152</v>
      </c>
      <c r="I602" s="66">
        <v>259.61</v>
      </c>
    </row>
    <row r="603" spans="2:9" x14ac:dyDescent="0.25">
      <c r="B603" s="116" t="s">
        <v>321</v>
      </c>
      <c r="C603" s="22" t="s">
        <v>330</v>
      </c>
      <c r="D603" s="22" t="s">
        <v>913</v>
      </c>
      <c r="E603" s="22" t="s">
        <v>2060</v>
      </c>
      <c r="F603" s="22"/>
      <c r="G603" s="22" t="s">
        <v>1462</v>
      </c>
      <c r="H603" s="22" t="s">
        <v>152</v>
      </c>
      <c r="I603" s="66">
        <v>248.72</v>
      </c>
    </row>
    <row r="604" spans="2:9" x14ac:dyDescent="0.25">
      <c r="B604" s="116" t="s">
        <v>162</v>
      </c>
      <c r="C604" s="22" t="s">
        <v>49</v>
      </c>
      <c r="D604" s="22" t="s">
        <v>913</v>
      </c>
      <c r="E604" s="22" t="s">
        <v>2061</v>
      </c>
      <c r="F604" s="22"/>
      <c r="G604" s="22" t="s">
        <v>1471</v>
      </c>
      <c r="H604" s="22" t="s">
        <v>152</v>
      </c>
      <c r="I604" s="66">
        <v>397.62</v>
      </c>
    </row>
    <row r="605" spans="2:9" x14ac:dyDescent="0.25">
      <c r="B605" s="116" t="s">
        <v>164</v>
      </c>
      <c r="C605" s="22" t="s">
        <v>51</v>
      </c>
      <c r="D605" s="22" t="s">
        <v>913</v>
      </c>
      <c r="E605" s="22" t="s">
        <v>2062</v>
      </c>
      <c r="F605" s="22"/>
      <c r="G605" s="22" t="s">
        <v>1471</v>
      </c>
      <c r="H605" s="22" t="s">
        <v>152</v>
      </c>
      <c r="I605" s="66">
        <v>386.17</v>
      </c>
    </row>
    <row r="606" spans="2:9" x14ac:dyDescent="0.25">
      <c r="B606" s="116" t="s">
        <v>167</v>
      </c>
      <c r="C606" s="22" t="s">
        <v>52</v>
      </c>
      <c r="D606" s="22" t="s">
        <v>913</v>
      </c>
      <c r="E606" s="22" t="s">
        <v>2063</v>
      </c>
      <c r="F606" s="22"/>
      <c r="G606" s="22" t="s">
        <v>1471</v>
      </c>
      <c r="H606" s="22" t="s">
        <v>152</v>
      </c>
      <c r="I606" s="66">
        <v>409.21</v>
      </c>
    </row>
    <row r="607" spans="2:9" x14ac:dyDescent="0.25">
      <c r="B607" s="120" t="s">
        <v>165</v>
      </c>
      <c r="C607" s="22" t="s">
        <v>56</v>
      </c>
      <c r="D607" s="22" t="s">
        <v>913</v>
      </c>
      <c r="E607" s="22" t="s">
        <v>2064</v>
      </c>
      <c r="F607" s="22"/>
      <c r="G607" s="22" t="s">
        <v>1471</v>
      </c>
      <c r="H607" s="22" t="s">
        <v>152</v>
      </c>
      <c r="I607" s="66">
        <v>409.21</v>
      </c>
    </row>
    <row r="608" spans="2:9" x14ac:dyDescent="0.25">
      <c r="B608" s="116" t="s">
        <v>166</v>
      </c>
      <c r="C608" s="118" t="s">
        <v>58</v>
      </c>
      <c r="D608" s="22" t="s">
        <v>913</v>
      </c>
      <c r="E608" s="22" t="s">
        <v>2065</v>
      </c>
      <c r="F608" s="22"/>
      <c r="G608" s="22" t="s">
        <v>1471</v>
      </c>
      <c r="H608" s="22" t="s">
        <v>152</v>
      </c>
      <c r="I608" s="66">
        <v>400.41</v>
      </c>
    </row>
    <row r="609" spans="2:9" x14ac:dyDescent="0.25">
      <c r="B609" s="116" t="s">
        <v>321</v>
      </c>
      <c r="C609" s="22" t="s">
        <v>330</v>
      </c>
      <c r="D609" s="22" t="s">
        <v>913</v>
      </c>
      <c r="E609" s="22" t="s">
        <v>2066</v>
      </c>
      <c r="F609" s="22"/>
      <c r="G609" s="22" t="s">
        <v>1471</v>
      </c>
      <c r="H609" s="22" t="s">
        <v>152</v>
      </c>
      <c r="I609" s="66">
        <v>383.62</v>
      </c>
    </row>
    <row r="610" spans="2:9" x14ac:dyDescent="0.25">
      <c r="B610" s="116" t="s">
        <v>83</v>
      </c>
      <c r="C610" s="117" t="s">
        <v>326</v>
      </c>
      <c r="D610" s="22" t="s">
        <v>1061</v>
      </c>
      <c r="E610" s="22" t="s">
        <v>2067</v>
      </c>
      <c r="F610" s="22"/>
      <c r="G610" s="22" t="s">
        <v>459</v>
      </c>
      <c r="H610" s="22" t="s">
        <v>152</v>
      </c>
      <c r="I610" s="66">
        <v>529.59</v>
      </c>
    </row>
    <row r="611" spans="2:9" x14ac:dyDescent="0.25">
      <c r="B611" s="116" t="s">
        <v>156</v>
      </c>
      <c r="C611" s="22" t="s">
        <v>157</v>
      </c>
      <c r="D611" s="22" t="s">
        <v>2068</v>
      </c>
      <c r="E611" s="22" t="s">
        <v>2069</v>
      </c>
      <c r="F611" s="22"/>
      <c r="G611" s="22" t="s">
        <v>170</v>
      </c>
      <c r="H611" s="22" t="s">
        <v>152</v>
      </c>
      <c r="I611" s="66">
        <v>225</v>
      </c>
    </row>
    <row r="612" spans="2:9" x14ac:dyDescent="0.25">
      <c r="B612" s="116" t="s">
        <v>153</v>
      </c>
      <c r="C612" s="22" t="s">
        <v>53</v>
      </c>
      <c r="D612" s="22" t="s">
        <v>2068</v>
      </c>
      <c r="E612" s="22" t="s">
        <v>2070</v>
      </c>
      <c r="F612" s="22"/>
      <c r="G612" s="22" t="s">
        <v>170</v>
      </c>
      <c r="H612" s="22" t="s">
        <v>152</v>
      </c>
      <c r="I612" s="66">
        <v>225</v>
      </c>
    </row>
    <row r="613" spans="2:9" x14ac:dyDescent="0.25">
      <c r="B613" s="116" t="s">
        <v>168</v>
      </c>
      <c r="C613" s="22" t="s">
        <v>54</v>
      </c>
      <c r="D613" s="22" t="s">
        <v>2068</v>
      </c>
      <c r="E613" s="22" t="s">
        <v>2071</v>
      </c>
      <c r="F613" s="22"/>
      <c r="G613" s="22" t="s">
        <v>170</v>
      </c>
      <c r="H613" s="22" t="s">
        <v>152</v>
      </c>
      <c r="I613" s="66">
        <v>225</v>
      </c>
    </row>
    <row r="614" spans="2:9" x14ac:dyDescent="0.25">
      <c r="B614" s="116" t="s">
        <v>322</v>
      </c>
      <c r="C614" s="22" t="s">
        <v>328</v>
      </c>
      <c r="D614" s="22" t="s">
        <v>2068</v>
      </c>
      <c r="E614" s="22" t="s">
        <v>2072</v>
      </c>
      <c r="F614" s="22"/>
      <c r="G614" s="22" t="s">
        <v>170</v>
      </c>
      <c r="H614" s="22" t="s">
        <v>152</v>
      </c>
      <c r="I614" s="66">
        <v>220</v>
      </c>
    </row>
    <row r="615" spans="2:9" x14ac:dyDescent="0.25">
      <c r="B615" s="116" t="s">
        <v>161</v>
      </c>
      <c r="C615" s="22" t="s">
        <v>48</v>
      </c>
      <c r="D615" s="22" t="s">
        <v>2073</v>
      </c>
      <c r="E615" s="22" t="s">
        <v>2074</v>
      </c>
      <c r="F615" s="22"/>
      <c r="G615" s="22" t="s">
        <v>1462</v>
      </c>
      <c r="H615" s="22" t="s">
        <v>152</v>
      </c>
      <c r="I615" s="66">
        <v>249.18</v>
      </c>
    </row>
    <row r="616" spans="2:9" x14ac:dyDescent="0.25">
      <c r="B616" s="116" t="s">
        <v>167</v>
      </c>
      <c r="C616" s="118" t="s">
        <v>52</v>
      </c>
      <c r="D616" s="114" t="s">
        <v>2073</v>
      </c>
      <c r="E616" s="22" t="s">
        <v>2075</v>
      </c>
      <c r="F616" s="22"/>
      <c r="G616" s="22" t="s">
        <v>1462</v>
      </c>
      <c r="H616" s="22" t="s">
        <v>152</v>
      </c>
      <c r="I616" s="66">
        <v>265.32</v>
      </c>
    </row>
    <row r="617" spans="2:9" x14ac:dyDescent="0.25">
      <c r="B617" s="116" t="s">
        <v>165</v>
      </c>
      <c r="C617" s="22" t="s">
        <v>56</v>
      </c>
      <c r="D617" s="22" t="s">
        <v>2073</v>
      </c>
      <c r="E617" s="22" t="s">
        <v>2076</v>
      </c>
      <c r="F617" s="22"/>
      <c r="G617" s="22" t="s">
        <v>1462</v>
      </c>
      <c r="H617" s="22" t="s">
        <v>152</v>
      </c>
      <c r="I617" s="66">
        <v>265.32</v>
      </c>
    </row>
    <row r="618" spans="2:9" x14ac:dyDescent="0.25">
      <c r="B618" s="116" t="s">
        <v>161</v>
      </c>
      <c r="C618" s="22" t="s">
        <v>48</v>
      </c>
      <c r="D618" s="22" t="s">
        <v>2073</v>
      </c>
      <c r="E618" s="22" t="s">
        <v>2077</v>
      </c>
      <c r="F618" s="22"/>
      <c r="G618" s="22" t="s">
        <v>1471</v>
      </c>
      <c r="H618" s="22" t="s">
        <v>152</v>
      </c>
      <c r="I618" s="66">
        <v>384.33</v>
      </c>
    </row>
    <row r="619" spans="2:9" x14ac:dyDescent="0.25">
      <c r="B619" s="120" t="s">
        <v>167</v>
      </c>
      <c r="C619" s="22" t="s">
        <v>52</v>
      </c>
      <c r="D619" s="22" t="s">
        <v>2073</v>
      </c>
      <c r="E619" s="22" t="s">
        <v>2078</v>
      </c>
      <c r="F619" s="22"/>
      <c r="G619" s="22" t="s">
        <v>1471</v>
      </c>
      <c r="H619" s="22" t="s">
        <v>152</v>
      </c>
      <c r="I619" s="66">
        <v>409.21</v>
      </c>
    </row>
    <row r="620" spans="2:9" x14ac:dyDescent="0.25">
      <c r="B620" s="116" t="s">
        <v>165</v>
      </c>
      <c r="C620" s="22" t="s">
        <v>56</v>
      </c>
      <c r="D620" s="22" t="s">
        <v>2073</v>
      </c>
      <c r="E620" s="22" t="s">
        <v>2079</v>
      </c>
      <c r="F620" s="22"/>
      <c r="G620" s="22" t="s">
        <v>1471</v>
      </c>
      <c r="H620" s="22" t="s">
        <v>152</v>
      </c>
      <c r="I620" s="66">
        <v>409.21</v>
      </c>
    </row>
    <row r="621" spans="2:9" x14ac:dyDescent="0.25">
      <c r="B621" s="116" t="s">
        <v>161</v>
      </c>
      <c r="C621" s="22" t="s">
        <v>48</v>
      </c>
      <c r="D621" s="22" t="s">
        <v>1068</v>
      </c>
      <c r="E621" s="22" t="s">
        <v>2080</v>
      </c>
      <c r="F621" s="22"/>
      <c r="G621" s="22" t="s">
        <v>170</v>
      </c>
      <c r="H621" s="22" t="s">
        <v>152</v>
      </c>
      <c r="I621" s="66">
        <v>180</v>
      </c>
    </row>
    <row r="622" spans="2:9" x14ac:dyDescent="0.25">
      <c r="B622" s="116" t="s">
        <v>162</v>
      </c>
      <c r="C622" s="117" t="s">
        <v>49</v>
      </c>
      <c r="D622" s="22" t="s">
        <v>1068</v>
      </c>
      <c r="E622" s="22" t="s">
        <v>2081</v>
      </c>
      <c r="F622" s="22"/>
      <c r="G622" s="22" t="s">
        <v>170</v>
      </c>
      <c r="H622" s="22" t="s">
        <v>152</v>
      </c>
      <c r="I622" s="66">
        <v>180</v>
      </c>
    </row>
    <row r="623" spans="2:9" x14ac:dyDescent="0.25">
      <c r="B623" s="116" t="s">
        <v>163</v>
      </c>
      <c r="C623" s="22" t="s">
        <v>50</v>
      </c>
      <c r="D623" s="22" t="s">
        <v>1068</v>
      </c>
      <c r="E623" s="22" t="s">
        <v>2082</v>
      </c>
      <c r="F623" s="22"/>
      <c r="G623" s="22" t="s">
        <v>170</v>
      </c>
      <c r="H623" s="22" t="s">
        <v>152</v>
      </c>
      <c r="I623" s="66">
        <v>180</v>
      </c>
    </row>
    <row r="624" spans="2:9" x14ac:dyDescent="0.25">
      <c r="B624" s="116" t="s">
        <v>167</v>
      </c>
      <c r="C624" s="22" t="s">
        <v>52</v>
      </c>
      <c r="D624" s="22" t="s">
        <v>1068</v>
      </c>
      <c r="E624" s="22" t="s">
        <v>2083</v>
      </c>
      <c r="F624" s="22"/>
      <c r="G624" s="22" t="s">
        <v>170</v>
      </c>
      <c r="H624" s="22" t="s">
        <v>152</v>
      </c>
      <c r="I624" s="66">
        <v>180</v>
      </c>
    </row>
    <row r="625" spans="2:9" x14ac:dyDescent="0.25">
      <c r="B625" s="116" t="s">
        <v>291</v>
      </c>
      <c r="C625" s="22" t="s">
        <v>247</v>
      </c>
      <c r="D625" s="22" t="s">
        <v>1068</v>
      </c>
      <c r="E625" s="22" t="s">
        <v>2084</v>
      </c>
      <c r="F625" s="22"/>
      <c r="G625" s="22" t="s">
        <v>170</v>
      </c>
      <c r="H625" s="22" t="s">
        <v>152</v>
      </c>
      <c r="I625" s="66">
        <v>180</v>
      </c>
    </row>
    <row r="626" spans="2:9" x14ac:dyDescent="0.25">
      <c r="B626" s="116" t="s">
        <v>83</v>
      </c>
      <c r="C626" s="22" t="s">
        <v>326</v>
      </c>
      <c r="D626" s="22" t="s">
        <v>1068</v>
      </c>
      <c r="E626" s="22" t="s">
        <v>2085</v>
      </c>
      <c r="F626" s="22"/>
      <c r="G626" s="22" t="s">
        <v>170</v>
      </c>
      <c r="H626" s="22" t="s">
        <v>152</v>
      </c>
      <c r="I626" s="66">
        <v>180</v>
      </c>
    </row>
    <row r="627" spans="2:9" x14ac:dyDescent="0.25">
      <c r="B627" s="116" t="s">
        <v>321</v>
      </c>
      <c r="C627" s="22" t="s">
        <v>330</v>
      </c>
      <c r="D627" s="22" t="s">
        <v>1068</v>
      </c>
      <c r="E627" s="22" t="s">
        <v>2086</v>
      </c>
      <c r="F627" s="22"/>
      <c r="G627" s="22" t="s">
        <v>170</v>
      </c>
      <c r="H627" s="22" t="s">
        <v>152</v>
      </c>
      <c r="I627" s="66">
        <v>180</v>
      </c>
    </row>
    <row r="628" spans="2:9" x14ac:dyDescent="0.25">
      <c r="B628" s="116" t="s">
        <v>293</v>
      </c>
      <c r="C628" s="22" t="s">
        <v>294</v>
      </c>
      <c r="D628" s="22" t="s">
        <v>1172</v>
      </c>
      <c r="E628" s="22" t="s">
        <v>2087</v>
      </c>
      <c r="F628" s="22"/>
      <c r="G628" s="22" t="s">
        <v>1462</v>
      </c>
      <c r="H628" s="22" t="s">
        <v>152</v>
      </c>
      <c r="I628" s="66">
        <v>250.37</v>
      </c>
    </row>
    <row r="629" spans="2:9" x14ac:dyDescent="0.25">
      <c r="B629" s="116" t="s">
        <v>167</v>
      </c>
      <c r="C629" s="22" t="s">
        <v>52</v>
      </c>
      <c r="D629" s="22" t="s">
        <v>1172</v>
      </c>
      <c r="E629" s="22" t="s">
        <v>2088</v>
      </c>
      <c r="F629" s="22"/>
      <c r="G629" s="22" t="s">
        <v>1462</v>
      </c>
      <c r="H629" s="22" t="s">
        <v>152</v>
      </c>
      <c r="I629" s="66">
        <v>265.32</v>
      </c>
    </row>
    <row r="630" spans="2:9" x14ac:dyDescent="0.25">
      <c r="B630" s="116" t="s">
        <v>156</v>
      </c>
      <c r="C630" s="22" t="s">
        <v>157</v>
      </c>
      <c r="D630" s="22" t="s">
        <v>1030</v>
      </c>
      <c r="E630" s="22" t="s">
        <v>2089</v>
      </c>
      <c r="F630" s="22"/>
      <c r="G630" s="22" t="s">
        <v>1462</v>
      </c>
      <c r="H630" s="22" t="s">
        <v>152</v>
      </c>
      <c r="I630" s="66">
        <v>244.19</v>
      </c>
    </row>
    <row r="631" spans="2:9" x14ac:dyDescent="0.25">
      <c r="B631" s="116" t="s">
        <v>159</v>
      </c>
      <c r="C631" s="22" t="s">
        <v>61</v>
      </c>
      <c r="D631" s="22" t="s">
        <v>1030</v>
      </c>
      <c r="E631" s="22" t="s">
        <v>2090</v>
      </c>
      <c r="F631" s="22"/>
      <c r="G631" s="22" t="s">
        <v>1462</v>
      </c>
      <c r="H631" s="22" t="s">
        <v>152</v>
      </c>
      <c r="I631" s="66">
        <v>251.96</v>
      </c>
    </row>
    <row r="632" spans="2:9" x14ac:dyDescent="0.25">
      <c r="B632" s="116" t="s">
        <v>167</v>
      </c>
      <c r="C632" s="22" t="s">
        <v>52</v>
      </c>
      <c r="D632" s="22" t="s">
        <v>1030</v>
      </c>
      <c r="E632" s="22" t="s">
        <v>2091</v>
      </c>
      <c r="F632" s="22"/>
      <c r="G632" s="22" t="s">
        <v>1471</v>
      </c>
      <c r="H632" s="22" t="s">
        <v>152</v>
      </c>
      <c r="I632" s="66">
        <v>409.21</v>
      </c>
    </row>
    <row r="633" spans="2:9" x14ac:dyDescent="0.25">
      <c r="B633" s="116" t="s">
        <v>156</v>
      </c>
      <c r="C633" s="22" t="s">
        <v>157</v>
      </c>
      <c r="D633" s="22" t="s">
        <v>1030</v>
      </c>
      <c r="E633" s="22" t="s">
        <v>2092</v>
      </c>
      <c r="F633" s="22"/>
      <c r="G633" s="22" t="s">
        <v>1471</v>
      </c>
      <c r="H633" s="22" t="s">
        <v>152</v>
      </c>
      <c r="I633" s="66">
        <v>376.63</v>
      </c>
    </row>
    <row r="634" spans="2:9" x14ac:dyDescent="0.25">
      <c r="B634" s="120" t="s">
        <v>159</v>
      </c>
      <c r="C634" s="22" t="s">
        <v>61</v>
      </c>
      <c r="D634" s="22" t="s">
        <v>1030</v>
      </c>
      <c r="E634" s="22" t="s">
        <v>2093</v>
      </c>
      <c r="F634" s="22"/>
      <c r="G634" s="22" t="s">
        <v>1471</v>
      </c>
      <c r="H634" s="22" t="s">
        <v>152</v>
      </c>
      <c r="I634" s="66">
        <v>388.62</v>
      </c>
    </row>
    <row r="635" spans="2:9" x14ac:dyDescent="0.25">
      <c r="B635" s="116" t="s">
        <v>167</v>
      </c>
      <c r="C635" s="22" t="s">
        <v>52</v>
      </c>
      <c r="D635" s="22" t="s">
        <v>1030</v>
      </c>
      <c r="E635" s="22" t="s">
        <v>2091</v>
      </c>
      <c r="F635" s="22"/>
      <c r="G635" s="22" t="s">
        <v>1471</v>
      </c>
      <c r="H635" s="22" t="s">
        <v>152</v>
      </c>
      <c r="I635" s="66">
        <v>409.21</v>
      </c>
    </row>
    <row r="636" spans="2:9" x14ac:dyDescent="0.25">
      <c r="B636" s="116" t="s">
        <v>293</v>
      </c>
      <c r="C636" s="118" t="s">
        <v>294</v>
      </c>
      <c r="D636" s="114" t="s">
        <v>1175</v>
      </c>
      <c r="E636" s="22" t="s">
        <v>2094</v>
      </c>
      <c r="F636" s="22"/>
      <c r="G636" s="22" t="s">
        <v>170</v>
      </c>
      <c r="H636" s="22" t="s">
        <v>152</v>
      </c>
      <c r="I636" s="66">
        <v>125</v>
      </c>
    </row>
    <row r="637" spans="2:9" x14ac:dyDescent="0.25">
      <c r="B637" s="116" t="s">
        <v>163</v>
      </c>
      <c r="C637" s="118" t="s">
        <v>50</v>
      </c>
      <c r="D637" s="114" t="s">
        <v>1175</v>
      </c>
      <c r="E637" s="22" t="s">
        <v>2095</v>
      </c>
      <c r="F637" s="22"/>
      <c r="G637" s="22" t="s">
        <v>170</v>
      </c>
      <c r="H637" s="22" t="s">
        <v>152</v>
      </c>
      <c r="I637" s="66">
        <v>125</v>
      </c>
    </row>
    <row r="638" spans="2:9" x14ac:dyDescent="0.25">
      <c r="B638" s="116" t="s">
        <v>164</v>
      </c>
      <c r="C638" s="118" t="s">
        <v>51</v>
      </c>
      <c r="D638" s="114" t="s">
        <v>1175</v>
      </c>
      <c r="E638" s="22" t="s">
        <v>2096</v>
      </c>
      <c r="F638" s="22"/>
      <c r="G638" s="22" t="s">
        <v>170</v>
      </c>
      <c r="H638" s="22" t="s">
        <v>152</v>
      </c>
      <c r="I638" s="66">
        <v>125</v>
      </c>
    </row>
    <row r="639" spans="2:9" x14ac:dyDescent="0.25">
      <c r="B639" s="116" t="s">
        <v>166</v>
      </c>
      <c r="C639" s="118" t="s">
        <v>58</v>
      </c>
      <c r="D639" s="114" t="s">
        <v>1175</v>
      </c>
      <c r="E639" s="22" t="s">
        <v>2097</v>
      </c>
      <c r="F639" s="22"/>
      <c r="G639" s="22" t="s">
        <v>170</v>
      </c>
      <c r="H639" s="22" t="s">
        <v>152</v>
      </c>
      <c r="I639" s="66">
        <v>125</v>
      </c>
    </row>
    <row r="640" spans="2:9" x14ac:dyDescent="0.25">
      <c r="B640" s="116" t="s">
        <v>291</v>
      </c>
      <c r="C640" s="118" t="s">
        <v>247</v>
      </c>
      <c r="D640" s="114" t="s">
        <v>1175</v>
      </c>
      <c r="E640" s="22" t="s">
        <v>2098</v>
      </c>
      <c r="F640" s="22"/>
      <c r="G640" s="22" t="s">
        <v>170</v>
      </c>
      <c r="H640" s="22" t="s">
        <v>152</v>
      </c>
      <c r="I640" s="66">
        <v>125</v>
      </c>
    </row>
    <row r="641" spans="2:9" x14ac:dyDescent="0.25">
      <c r="B641" s="116" t="s">
        <v>321</v>
      </c>
      <c r="C641" s="22" t="s">
        <v>330</v>
      </c>
      <c r="D641" s="22" t="s">
        <v>1175</v>
      </c>
      <c r="E641" s="22" t="s">
        <v>2099</v>
      </c>
      <c r="F641" s="22"/>
      <c r="G641" s="22" t="s">
        <v>170</v>
      </c>
      <c r="H641" s="22" t="s">
        <v>152</v>
      </c>
      <c r="I641" s="66">
        <v>125</v>
      </c>
    </row>
    <row r="642" spans="2:9" x14ac:dyDescent="0.25">
      <c r="B642" s="116" t="s">
        <v>149</v>
      </c>
      <c r="C642" s="22" t="s">
        <v>150</v>
      </c>
      <c r="D642" s="22" t="s">
        <v>2100</v>
      </c>
      <c r="E642" s="22" t="s">
        <v>2101</v>
      </c>
      <c r="F642" s="22"/>
      <c r="G642" s="22" t="s">
        <v>170</v>
      </c>
      <c r="H642" s="22" t="s">
        <v>152</v>
      </c>
      <c r="I642" s="66">
        <v>225</v>
      </c>
    </row>
    <row r="643" spans="2:9" x14ac:dyDescent="0.25">
      <c r="B643" s="116" t="s">
        <v>293</v>
      </c>
      <c r="C643" s="22" t="s">
        <v>294</v>
      </c>
      <c r="D643" s="22" t="s">
        <v>2100</v>
      </c>
      <c r="E643" s="22" t="s">
        <v>2102</v>
      </c>
      <c r="F643" s="22"/>
      <c r="G643" s="22" t="s">
        <v>170</v>
      </c>
      <c r="H643" s="22" t="s">
        <v>152</v>
      </c>
      <c r="I643" s="66">
        <v>225</v>
      </c>
    </row>
    <row r="644" spans="2:9" x14ac:dyDescent="0.25">
      <c r="B644" s="116" t="s">
        <v>153</v>
      </c>
      <c r="C644" s="118" t="s">
        <v>53</v>
      </c>
      <c r="D644" s="22" t="s">
        <v>2103</v>
      </c>
      <c r="E644" s="22" t="s">
        <v>2104</v>
      </c>
      <c r="F644" s="22"/>
      <c r="G644" s="22" t="s">
        <v>170</v>
      </c>
      <c r="H644" s="22" t="s">
        <v>152</v>
      </c>
      <c r="I644" s="66">
        <v>225</v>
      </c>
    </row>
    <row r="645" spans="2:9" x14ac:dyDescent="0.25">
      <c r="B645" s="116" t="s">
        <v>161</v>
      </c>
      <c r="C645" s="22" t="s">
        <v>48</v>
      </c>
      <c r="D645" s="22" t="s">
        <v>2103</v>
      </c>
      <c r="E645" s="22" t="s">
        <v>2105</v>
      </c>
      <c r="F645" s="22"/>
      <c r="G645" s="22" t="s">
        <v>170</v>
      </c>
      <c r="H645" s="22" t="s">
        <v>152</v>
      </c>
      <c r="I645" s="66">
        <v>225</v>
      </c>
    </row>
    <row r="646" spans="2:9" x14ac:dyDescent="0.25">
      <c r="B646" s="116" t="s">
        <v>162</v>
      </c>
      <c r="C646" s="22" t="s">
        <v>49</v>
      </c>
      <c r="D646" s="22" t="s">
        <v>2103</v>
      </c>
      <c r="E646" s="22" t="s">
        <v>2106</v>
      </c>
      <c r="F646" s="22"/>
      <c r="G646" s="22" t="s">
        <v>170</v>
      </c>
      <c r="H646" s="22" t="s">
        <v>152</v>
      </c>
      <c r="I646" s="66">
        <v>225</v>
      </c>
    </row>
    <row r="647" spans="2:9" x14ac:dyDescent="0.25">
      <c r="B647" s="116" t="s">
        <v>166</v>
      </c>
      <c r="C647" s="22" t="s">
        <v>58</v>
      </c>
      <c r="D647" s="22" t="s">
        <v>2103</v>
      </c>
      <c r="E647" s="22" t="s">
        <v>2107</v>
      </c>
      <c r="F647" s="22"/>
      <c r="G647" s="22" t="s">
        <v>170</v>
      </c>
      <c r="H647" s="22" t="s">
        <v>152</v>
      </c>
      <c r="I647" s="66">
        <v>225</v>
      </c>
    </row>
    <row r="648" spans="2:9" x14ac:dyDescent="0.25">
      <c r="B648" s="116" t="s">
        <v>321</v>
      </c>
      <c r="C648" s="22" t="s">
        <v>330</v>
      </c>
      <c r="D648" s="22" t="s">
        <v>2103</v>
      </c>
      <c r="E648" s="22" t="s">
        <v>2108</v>
      </c>
      <c r="F648" s="22"/>
      <c r="G648" s="22" t="s">
        <v>170</v>
      </c>
      <c r="H648" s="22" t="s">
        <v>152</v>
      </c>
      <c r="I648" s="66">
        <v>225</v>
      </c>
    </row>
    <row r="649" spans="2:9" x14ac:dyDescent="0.25">
      <c r="B649" s="116" t="s">
        <v>167</v>
      </c>
      <c r="C649" s="22" t="s">
        <v>52</v>
      </c>
      <c r="D649" s="22" t="s">
        <v>1117</v>
      </c>
      <c r="E649" s="22" t="s">
        <v>2109</v>
      </c>
      <c r="F649" s="22"/>
      <c r="G649" s="22" t="s">
        <v>170</v>
      </c>
      <c r="H649" s="22" t="s">
        <v>152</v>
      </c>
      <c r="I649" s="66">
        <v>240</v>
      </c>
    </row>
    <row r="650" spans="2:9" x14ac:dyDescent="0.25">
      <c r="B650" s="116" t="s">
        <v>165</v>
      </c>
      <c r="C650" s="22" t="s">
        <v>56</v>
      </c>
      <c r="D650" s="22" t="s">
        <v>1117</v>
      </c>
      <c r="E650" s="22" t="s">
        <v>2110</v>
      </c>
      <c r="F650" s="22"/>
      <c r="G650" s="22" t="s">
        <v>170</v>
      </c>
      <c r="H650" s="22" t="s">
        <v>152</v>
      </c>
      <c r="I650" s="66">
        <v>240</v>
      </c>
    </row>
    <row r="651" spans="2:9" x14ac:dyDescent="0.25">
      <c r="B651" s="116" t="s">
        <v>158</v>
      </c>
      <c r="C651" s="118" t="s">
        <v>60</v>
      </c>
      <c r="D651" s="22" t="s">
        <v>2111</v>
      </c>
      <c r="E651" s="22" t="s">
        <v>2112</v>
      </c>
      <c r="F651" s="22"/>
      <c r="G651" s="22" t="s">
        <v>170</v>
      </c>
      <c r="H651" s="22" t="s">
        <v>152</v>
      </c>
      <c r="I651" s="66">
        <v>225</v>
      </c>
    </row>
    <row r="652" spans="2:9" x14ac:dyDescent="0.25">
      <c r="B652" s="116" t="s">
        <v>149</v>
      </c>
      <c r="C652" s="22" t="s">
        <v>150</v>
      </c>
      <c r="D652" s="22" t="s">
        <v>2113</v>
      </c>
      <c r="E652" s="22" t="s">
        <v>2114</v>
      </c>
      <c r="F652" s="22"/>
      <c r="G652" s="22" t="s">
        <v>170</v>
      </c>
      <c r="H652" s="22" t="s">
        <v>152</v>
      </c>
      <c r="I652" s="66">
        <v>225</v>
      </c>
    </row>
    <row r="653" spans="2:9" x14ac:dyDescent="0.25">
      <c r="B653" s="116" t="s">
        <v>238</v>
      </c>
      <c r="C653" s="22" t="s">
        <v>57</v>
      </c>
      <c r="D653" s="22" t="s">
        <v>2113</v>
      </c>
      <c r="E653" s="22" t="s">
        <v>2115</v>
      </c>
      <c r="F653" s="22"/>
      <c r="G653" s="22" t="s">
        <v>170</v>
      </c>
      <c r="H653" s="22" t="s">
        <v>152</v>
      </c>
      <c r="I653" s="66">
        <v>225</v>
      </c>
    </row>
    <row r="654" spans="2:9" x14ac:dyDescent="0.25">
      <c r="B654" s="116" t="s">
        <v>322</v>
      </c>
      <c r="C654" s="118" t="s">
        <v>328</v>
      </c>
      <c r="D654" s="22" t="s">
        <v>2113</v>
      </c>
      <c r="E654" s="22" t="s">
        <v>2116</v>
      </c>
      <c r="F654" s="22"/>
      <c r="G654" s="22" t="s">
        <v>170</v>
      </c>
      <c r="H654" s="22" t="s">
        <v>152</v>
      </c>
      <c r="I654" s="66">
        <v>225</v>
      </c>
    </row>
    <row r="655" spans="2:9" x14ac:dyDescent="0.25">
      <c r="B655" s="116" t="s">
        <v>149</v>
      </c>
      <c r="C655" s="22" t="s">
        <v>150</v>
      </c>
      <c r="D655" s="22" t="s">
        <v>408</v>
      </c>
      <c r="E655" s="22" t="s">
        <v>2117</v>
      </c>
      <c r="F655" s="22"/>
      <c r="G655" s="22" t="s">
        <v>170</v>
      </c>
      <c r="H655" s="22" t="s">
        <v>152</v>
      </c>
      <c r="I655" s="66">
        <v>495</v>
      </c>
    </row>
    <row r="656" spans="2:9" x14ac:dyDescent="0.25">
      <c r="B656" s="116" t="s">
        <v>156</v>
      </c>
      <c r="C656" s="22" t="s">
        <v>157</v>
      </c>
      <c r="D656" s="22" t="s">
        <v>408</v>
      </c>
      <c r="E656" s="22" t="s">
        <v>2118</v>
      </c>
      <c r="F656" s="22"/>
      <c r="G656" s="22" t="s">
        <v>170</v>
      </c>
      <c r="H656" s="22" t="s">
        <v>152</v>
      </c>
      <c r="I656" s="66">
        <v>495</v>
      </c>
    </row>
    <row r="657" spans="2:9" x14ac:dyDescent="0.25">
      <c r="B657" s="116" t="s">
        <v>158</v>
      </c>
      <c r="C657" s="22" t="s">
        <v>60</v>
      </c>
      <c r="D657" s="22" t="s">
        <v>408</v>
      </c>
      <c r="E657" s="22" t="s">
        <v>2119</v>
      </c>
      <c r="F657" s="22"/>
      <c r="G657" s="22" t="s">
        <v>170</v>
      </c>
      <c r="H657" s="22" t="s">
        <v>152</v>
      </c>
      <c r="I657" s="66">
        <v>515</v>
      </c>
    </row>
    <row r="658" spans="2:9" x14ac:dyDescent="0.25">
      <c r="B658" s="116" t="s">
        <v>293</v>
      </c>
      <c r="C658" s="22" t="s">
        <v>294</v>
      </c>
      <c r="D658" s="22" t="s">
        <v>408</v>
      </c>
      <c r="E658" s="22" t="s">
        <v>2120</v>
      </c>
      <c r="F658" s="22"/>
      <c r="G658" s="22" t="s">
        <v>170</v>
      </c>
      <c r="H658" s="22" t="s">
        <v>152</v>
      </c>
      <c r="I658" s="66">
        <v>515</v>
      </c>
    </row>
    <row r="659" spans="2:9" x14ac:dyDescent="0.25">
      <c r="B659" s="116" t="s">
        <v>160</v>
      </c>
      <c r="C659" s="22" t="s">
        <v>62</v>
      </c>
      <c r="D659" s="22" t="s">
        <v>408</v>
      </c>
      <c r="E659" s="22" t="s">
        <v>2121</v>
      </c>
      <c r="F659" s="22"/>
      <c r="G659" s="22" t="s">
        <v>170</v>
      </c>
      <c r="H659" s="22" t="s">
        <v>152</v>
      </c>
      <c r="I659" s="66">
        <v>495</v>
      </c>
    </row>
    <row r="660" spans="2:9" x14ac:dyDescent="0.25">
      <c r="B660" s="116" t="s">
        <v>160</v>
      </c>
      <c r="C660" s="22" t="s">
        <v>62</v>
      </c>
      <c r="D660" s="22" t="s">
        <v>408</v>
      </c>
      <c r="E660" s="22" t="s">
        <v>2121</v>
      </c>
      <c r="F660" s="22"/>
      <c r="G660" s="22" t="s">
        <v>170</v>
      </c>
      <c r="H660" s="22" t="s">
        <v>152</v>
      </c>
      <c r="I660" s="66">
        <v>495</v>
      </c>
    </row>
    <row r="661" spans="2:9" x14ac:dyDescent="0.25">
      <c r="B661" s="116" t="s">
        <v>153</v>
      </c>
      <c r="C661" s="118" t="s">
        <v>53</v>
      </c>
      <c r="D661" s="22" t="s">
        <v>408</v>
      </c>
      <c r="E661" s="22" t="s">
        <v>2122</v>
      </c>
      <c r="F661" s="22"/>
      <c r="G661" s="22" t="s">
        <v>170</v>
      </c>
      <c r="H661" s="22" t="s">
        <v>152</v>
      </c>
      <c r="I661" s="66">
        <v>495</v>
      </c>
    </row>
    <row r="662" spans="2:9" x14ac:dyDescent="0.25">
      <c r="B662" s="116" t="s">
        <v>168</v>
      </c>
      <c r="C662" s="22" t="s">
        <v>54</v>
      </c>
      <c r="D662" s="22" t="s">
        <v>408</v>
      </c>
      <c r="E662" s="22" t="s">
        <v>2123</v>
      </c>
      <c r="F662" s="22"/>
      <c r="G662" s="22" t="s">
        <v>170</v>
      </c>
      <c r="H662" s="22" t="s">
        <v>152</v>
      </c>
      <c r="I662" s="66">
        <v>515</v>
      </c>
    </row>
    <row r="663" spans="2:9" x14ac:dyDescent="0.25">
      <c r="B663" s="116" t="s">
        <v>381</v>
      </c>
      <c r="C663" s="22" t="s">
        <v>382</v>
      </c>
      <c r="D663" s="22" t="s">
        <v>408</v>
      </c>
      <c r="E663" s="22" t="s">
        <v>2124</v>
      </c>
      <c r="F663" s="22"/>
      <c r="G663" s="22" t="s">
        <v>170</v>
      </c>
      <c r="H663" s="22" t="s">
        <v>152</v>
      </c>
      <c r="I663" s="66">
        <v>515</v>
      </c>
    </row>
    <row r="664" spans="2:9" x14ac:dyDescent="0.25">
      <c r="B664" s="116" t="s">
        <v>161</v>
      </c>
      <c r="C664" s="22" t="s">
        <v>48</v>
      </c>
      <c r="D664" s="22" t="s">
        <v>408</v>
      </c>
      <c r="E664" s="22" t="s">
        <v>2125</v>
      </c>
      <c r="F664" s="22"/>
      <c r="G664" s="22" t="s">
        <v>170</v>
      </c>
      <c r="H664" s="22" t="s">
        <v>152</v>
      </c>
      <c r="I664" s="66">
        <v>515</v>
      </c>
    </row>
    <row r="665" spans="2:9" x14ac:dyDescent="0.25">
      <c r="B665" s="116" t="s">
        <v>162</v>
      </c>
      <c r="C665" s="22" t="s">
        <v>49</v>
      </c>
      <c r="D665" s="22" t="s">
        <v>408</v>
      </c>
      <c r="E665" s="22" t="s">
        <v>2126</v>
      </c>
      <c r="F665" s="22"/>
      <c r="G665" s="22" t="s">
        <v>170</v>
      </c>
      <c r="H665" s="22" t="s">
        <v>152</v>
      </c>
      <c r="I665" s="66">
        <v>495</v>
      </c>
    </row>
    <row r="666" spans="2:9" x14ac:dyDescent="0.25">
      <c r="B666" s="116" t="s">
        <v>163</v>
      </c>
      <c r="C666" s="22" t="s">
        <v>50</v>
      </c>
      <c r="D666" s="22" t="s">
        <v>408</v>
      </c>
      <c r="E666" s="22" t="s">
        <v>2127</v>
      </c>
      <c r="F666" s="22"/>
      <c r="G666" s="22" t="s">
        <v>170</v>
      </c>
      <c r="H666" s="22" t="s">
        <v>152</v>
      </c>
      <c r="I666" s="66">
        <v>495</v>
      </c>
    </row>
    <row r="667" spans="2:9" x14ac:dyDescent="0.25">
      <c r="B667" s="116" t="s">
        <v>164</v>
      </c>
      <c r="C667" s="22" t="s">
        <v>51</v>
      </c>
      <c r="D667" s="22" t="s">
        <v>408</v>
      </c>
      <c r="E667" s="22" t="s">
        <v>2128</v>
      </c>
      <c r="F667" s="22"/>
      <c r="G667" s="22" t="s">
        <v>170</v>
      </c>
      <c r="H667" s="22" t="s">
        <v>152</v>
      </c>
      <c r="I667" s="66">
        <v>515</v>
      </c>
    </row>
    <row r="668" spans="2:9" x14ac:dyDescent="0.25">
      <c r="B668" s="116" t="s">
        <v>167</v>
      </c>
      <c r="C668" s="22" t="s">
        <v>52</v>
      </c>
      <c r="D668" s="22" t="s">
        <v>408</v>
      </c>
      <c r="E668" s="22" t="s">
        <v>2129</v>
      </c>
      <c r="F668" s="22"/>
      <c r="G668" s="22" t="s">
        <v>170</v>
      </c>
      <c r="H668" s="22" t="s">
        <v>152</v>
      </c>
      <c r="I668" s="66">
        <v>515</v>
      </c>
    </row>
    <row r="669" spans="2:9" x14ac:dyDescent="0.25">
      <c r="B669" s="116" t="s">
        <v>165</v>
      </c>
      <c r="C669" s="22" t="s">
        <v>56</v>
      </c>
      <c r="D669" s="22" t="s">
        <v>408</v>
      </c>
      <c r="E669" s="22" t="s">
        <v>2130</v>
      </c>
      <c r="F669" s="22"/>
      <c r="G669" s="22" t="s">
        <v>170</v>
      </c>
      <c r="H669" s="22" t="s">
        <v>152</v>
      </c>
      <c r="I669" s="66">
        <v>515</v>
      </c>
    </row>
    <row r="670" spans="2:9" x14ac:dyDescent="0.25">
      <c r="B670" s="116" t="s">
        <v>166</v>
      </c>
      <c r="C670" s="22" t="s">
        <v>58</v>
      </c>
      <c r="D670" s="22" t="s">
        <v>408</v>
      </c>
      <c r="E670" s="22" t="s">
        <v>2131</v>
      </c>
      <c r="F670" s="22"/>
      <c r="G670" s="22" t="s">
        <v>170</v>
      </c>
      <c r="H670" s="22" t="s">
        <v>152</v>
      </c>
      <c r="I670" s="66">
        <v>515</v>
      </c>
    </row>
    <row r="671" spans="2:9" x14ac:dyDescent="0.25">
      <c r="B671" s="116" t="s">
        <v>291</v>
      </c>
      <c r="C671" s="22" t="s">
        <v>247</v>
      </c>
      <c r="D671" s="22" t="s">
        <v>408</v>
      </c>
      <c r="E671" s="22" t="s">
        <v>2132</v>
      </c>
      <c r="F671" s="22"/>
      <c r="G671" s="22" t="s">
        <v>170</v>
      </c>
      <c r="H671" s="22" t="s">
        <v>152</v>
      </c>
      <c r="I671" s="66">
        <v>515</v>
      </c>
    </row>
    <row r="672" spans="2:9" x14ac:dyDescent="0.25">
      <c r="B672" s="116" t="s">
        <v>321</v>
      </c>
      <c r="C672" s="118" t="s">
        <v>330</v>
      </c>
      <c r="D672" s="22" t="s">
        <v>408</v>
      </c>
      <c r="E672" s="22" t="s">
        <v>2133</v>
      </c>
      <c r="F672" s="22"/>
      <c r="G672" s="22" t="s">
        <v>170</v>
      </c>
      <c r="H672" s="22" t="s">
        <v>152</v>
      </c>
      <c r="I672" s="66">
        <v>515</v>
      </c>
    </row>
    <row r="673" spans="2:9" x14ac:dyDescent="0.25">
      <c r="B673" s="116" t="s">
        <v>161</v>
      </c>
      <c r="C673" s="118" t="s">
        <v>48</v>
      </c>
      <c r="D673" s="114" t="s">
        <v>1503</v>
      </c>
      <c r="E673" s="22" t="s">
        <v>2134</v>
      </c>
      <c r="F673" s="22"/>
      <c r="G673" s="22" t="s">
        <v>2135</v>
      </c>
      <c r="H673" s="22" t="s">
        <v>152</v>
      </c>
      <c r="I673" s="66">
        <v>384.33</v>
      </c>
    </row>
    <row r="674" spans="2:9" x14ac:dyDescent="0.25">
      <c r="B674" s="116" t="s">
        <v>162</v>
      </c>
      <c r="C674" s="22" t="s">
        <v>49</v>
      </c>
      <c r="D674" s="22" t="s">
        <v>1503</v>
      </c>
      <c r="E674" s="22" t="s">
        <v>2136</v>
      </c>
      <c r="F674" s="22"/>
      <c r="G674" s="22" t="s">
        <v>2135</v>
      </c>
      <c r="H674" s="22" t="s">
        <v>152</v>
      </c>
      <c r="I674" s="66">
        <v>397.62</v>
      </c>
    </row>
    <row r="675" spans="2:9" x14ac:dyDescent="0.25">
      <c r="B675" s="116" t="s">
        <v>163</v>
      </c>
      <c r="C675" s="22" t="s">
        <v>50</v>
      </c>
      <c r="D675" s="22" t="s">
        <v>1503</v>
      </c>
      <c r="E675" s="22" t="s">
        <v>2137</v>
      </c>
      <c r="F675" s="22"/>
      <c r="G675" s="22" t="s">
        <v>2135</v>
      </c>
      <c r="H675" s="22" t="s">
        <v>152</v>
      </c>
      <c r="I675" s="66">
        <v>390.17</v>
      </c>
    </row>
    <row r="676" spans="2:9" x14ac:dyDescent="0.25">
      <c r="B676" s="116" t="s">
        <v>164</v>
      </c>
      <c r="C676" s="117" t="s">
        <v>51</v>
      </c>
      <c r="D676" s="22" t="s">
        <v>1503</v>
      </c>
      <c r="E676" s="22" t="s">
        <v>2138</v>
      </c>
      <c r="F676" s="22"/>
      <c r="G676" s="22" t="s">
        <v>2135</v>
      </c>
      <c r="H676" s="22" t="s">
        <v>152</v>
      </c>
      <c r="I676" s="66">
        <v>386.17</v>
      </c>
    </row>
    <row r="677" spans="2:9" x14ac:dyDescent="0.25">
      <c r="B677" s="116" t="s">
        <v>167</v>
      </c>
      <c r="C677" s="22" t="s">
        <v>52</v>
      </c>
      <c r="D677" s="22" t="s">
        <v>1503</v>
      </c>
      <c r="E677" s="22" t="s">
        <v>2139</v>
      </c>
      <c r="F677" s="22"/>
      <c r="G677" s="22" t="s">
        <v>2135</v>
      </c>
      <c r="H677" s="22" t="s">
        <v>152</v>
      </c>
      <c r="I677" s="66">
        <v>409.21</v>
      </c>
    </row>
    <row r="678" spans="2:9" x14ac:dyDescent="0.25">
      <c r="B678" s="116" t="s">
        <v>165</v>
      </c>
      <c r="C678" s="22" t="s">
        <v>56</v>
      </c>
      <c r="D678" s="22" t="s">
        <v>1503</v>
      </c>
      <c r="E678" s="22" t="s">
        <v>2140</v>
      </c>
      <c r="F678" s="22"/>
      <c r="G678" s="22" t="s">
        <v>2135</v>
      </c>
      <c r="H678" s="22" t="s">
        <v>152</v>
      </c>
      <c r="I678" s="66">
        <v>409.21</v>
      </c>
    </row>
    <row r="679" spans="2:9" x14ac:dyDescent="0.25">
      <c r="B679" s="116" t="s">
        <v>166</v>
      </c>
      <c r="C679" s="117" t="s">
        <v>58</v>
      </c>
      <c r="D679" s="22" t="s">
        <v>1503</v>
      </c>
      <c r="E679" s="22" t="s">
        <v>2141</v>
      </c>
      <c r="F679" s="22"/>
      <c r="G679" s="22" t="s">
        <v>2135</v>
      </c>
      <c r="H679" s="22" t="s">
        <v>152</v>
      </c>
      <c r="I679" s="66">
        <v>400.41</v>
      </c>
    </row>
    <row r="680" spans="2:9" x14ac:dyDescent="0.25">
      <c r="B680" s="116" t="s">
        <v>291</v>
      </c>
      <c r="C680" s="22" t="s">
        <v>247</v>
      </c>
      <c r="D680" s="22" t="s">
        <v>1503</v>
      </c>
      <c r="E680" s="22" t="s">
        <v>2142</v>
      </c>
      <c r="F680" s="22"/>
      <c r="G680" s="22" t="s">
        <v>2135</v>
      </c>
      <c r="H680" s="22" t="s">
        <v>152</v>
      </c>
      <c r="I680" s="66">
        <v>383.62</v>
      </c>
    </row>
    <row r="681" spans="2:9" x14ac:dyDescent="0.25">
      <c r="B681" s="116" t="s">
        <v>83</v>
      </c>
      <c r="C681" s="22" t="s">
        <v>326</v>
      </c>
      <c r="D681" s="22" t="s">
        <v>1503</v>
      </c>
      <c r="E681" s="22" t="s">
        <v>2143</v>
      </c>
      <c r="F681" s="22"/>
      <c r="G681" s="22" t="s">
        <v>2135</v>
      </c>
      <c r="H681" s="22" t="s">
        <v>152</v>
      </c>
      <c r="I681" s="66">
        <v>397.35</v>
      </c>
    </row>
    <row r="682" spans="2:9" x14ac:dyDescent="0.25">
      <c r="B682" s="116" t="s">
        <v>321</v>
      </c>
      <c r="C682" s="117" t="s">
        <v>330</v>
      </c>
      <c r="D682" s="22" t="s">
        <v>1503</v>
      </c>
      <c r="E682" s="22" t="s">
        <v>2144</v>
      </c>
      <c r="F682" s="22"/>
      <c r="G682" s="22" t="s">
        <v>2135</v>
      </c>
      <c r="H682" s="22" t="s">
        <v>152</v>
      </c>
      <c r="I682" s="66">
        <v>383.62</v>
      </c>
    </row>
    <row r="683" spans="2:9" x14ac:dyDescent="0.25">
      <c r="B683" s="116" t="s">
        <v>161</v>
      </c>
      <c r="C683" s="22" t="s">
        <v>48</v>
      </c>
      <c r="D683" s="22" t="s">
        <v>432</v>
      </c>
      <c r="E683" s="22" t="s">
        <v>2145</v>
      </c>
      <c r="F683" s="22"/>
      <c r="G683" s="22" t="s">
        <v>170</v>
      </c>
      <c r="H683" s="22" t="s">
        <v>152</v>
      </c>
      <c r="I683" s="66">
        <v>400</v>
      </c>
    </row>
    <row r="684" spans="2:9" x14ac:dyDescent="0.25">
      <c r="B684" s="116" t="s">
        <v>162</v>
      </c>
      <c r="C684" s="22" t="s">
        <v>49</v>
      </c>
      <c r="D684" s="22" t="s">
        <v>432</v>
      </c>
      <c r="E684" s="22" t="s">
        <v>2146</v>
      </c>
      <c r="F684" s="22"/>
      <c r="G684" s="22" t="s">
        <v>170</v>
      </c>
      <c r="H684" s="22" t="s">
        <v>152</v>
      </c>
      <c r="I684" s="66">
        <v>400</v>
      </c>
    </row>
    <row r="685" spans="2:9" x14ac:dyDescent="0.25">
      <c r="B685" s="116" t="s">
        <v>163</v>
      </c>
      <c r="C685" s="22" t="s">
        <v>50</v>
      </c>
      <c r="D685" s="22" t="s">
        <v>432</v>
      </c>
      <c r="E685" s="22" t="s">
        <v>2147</v>
      </c>
      <c r="F685" s="22"/>
      <c r="G685" s="22" t="s">
        <v>170</v>
      </c>
      <c r="H685" s="22" t="s">
        <v>152</v>
      </c>
      <c r="I685" s="66">
        <v>400</v>
      </c>
    </row>
    <row r="686" spans="2:9" x14ac:dyDescent="0.25">
      <c r="B686" s="116" t="s">
        <v>164</v>
      </c>
      <c r="C686" s="22" t="s">
        <v>51</v>
      </c>
      <c r="D686" s="22" t="s">
        <v>432</v>
      </c>
      <c r="E686" s="22" t="s">
        <v>2148</v>
      </c>
      <c r="F686" s="22"/>
      <c r="G686" s="22" t="s">
        <v>170</v>
      </c>
      <c r="H686" s="22" t="s">
        <v>152</v>
      </c>
      <c r="I686" s="66">
        <v>400</v>
      </c>
    </row>
    <row r="687" spans="2:9" x14ac:dyDescent="0.25">
      <c r="B687" s="116" t="s">
        <v>167</v>
      </c>
      <c r="C687" s="22" t="s">
        <v>52</v>
      </c>
      <c r="D687" s="22" t="s">
        <v>432</v>
      </c>
      <c r="E687" s="22" t="s">
        <v>2149</v>
      </c>
      <c r="F687" s="22"/>
      <c r="G687" s="22" t="s">
        <v>170</v>
      </c>
      <c r="H687" s="22" t="s">
        <v>152</v>
      </c>
      <c r="I687" s="66">
        <v>400</v>
      </c>
    </row>
    <row r="688" spans="2:9" x14ac:dyDescent="0.25">
      <c r="B688" s="116" t="s">
        <v>165</v>
      </c>
      <c r="C688" s="22" t="s">
        <v>56</v>
      </c>
      <c r="D688" s="22" t="s">
        <v>432</v>
      </c>
      <c r="E688" s="22" t="s">
        <v>2150</v>
      </c>
      <c r="F688" s="22"/>
      <c r="G688" s="22" t="s">
        <v>170</v>
      </c>
      <c r="H688" s="22" t="s">
        <v>152</v>
      </c>
      <c r="I688" s="66">
        <v>400</v>
      </c>
    </row>
    <row r="689" spans="2:9" x14ac:dyDescent="0.25">
      <c r="B689" s="116" t="s">
        <v>166</v>
      </c>
      <c r="C689" s="22" t="s">
        <v>58</v>
      </c>
      <c r="D689" s="22" t="s">
        <v>432</v>
      </c>
      <c r="E689" s="22" t="s">
        <v>2151</v>
      </c>
      <c r="F689" s="22"/>
      <c r="G689" s="22" t="s">
        <v>170</v>
      </c>
      <c r="H689" s="22" t="s">
        <v>152</v>
      </c>
      <c r="I689" s="66">
        <v>400</v>
      </c>
    </row>
    <row r="690" spans="2:9" x14ac:dyDescent="0.25">
      <c r="B690" s="116" t="s">
        <v>291</v>
      </c>
      <c r="C690" s="22" t="s">
        <v>247</v>
      </c>
      <c r="D690" s="22" t="s">
        <v>432</v>
      </c>
      <c r="E690" s="22" t="s">
        <v>2152</v>
      </c>
      <c r="F690" s="22"/>
      <c r="G690" s="22" t="s">
        <v>170</v>
      </c>
      <c r="H690" s="22" t="s">
        <v>152</v>
      </c>
      <c r="I690" s="66">
        <v>400</v>
      </c>
    </row>
    <row r="691" spans="2:9" x14ac:dyDescent="0.25">
      <c r="B691" s="116" t="s">
        <v>83</v>
      </c>
      <c r="C691" s="22" t="s">
        <v>326</v>
      </c>
      <c r="D691" s="22" t="s">
        <v>432</v>
      </c>
      <c r="E691" s="22" t="s">
        <v>2153</v>
      </c>
      <c r="F691" s="22"/>
      <c r="G691" s="22" t="s">
        <v>170</v>
      </c>
      <c r="H691" s="22" t="s">
        <v>152</v>
      </c>
      <c r="I691" s="66">
        <v>400</v>
      </c>
    </row>
    <row r="692" spans="2:9" x14ac:dyDescent="0.25">
      <c r="B692" s="116" t="s">
        <v>321</v>
      </c>
      <c r="C692" s="118" t="s">
        <v>330</v>
      </c>
      <c r="D692" s="22" t="s">
        <v>432</v>
      </c>
      <c r="E692" s="22" t="s">
        <v>2154</v>
      </c>
      <c r="F692" s="22"/>
      <c r="G692" s="22" t="s">
        <v>170</v>
      </c>
      <c r="H692" s="22" t="s">
        <v>152</v>
      </c>
      <c r="I692" s="66">
        <v>400</v>
      </c>
    </row>
    <row r="693" spans="2:9" x14ac:dyDescent="0.25">
      <c r="B693" s="116" t="s">
        <v>163</v>
      </c>
      <c r="C693" s="22" t="s">
        <v>50</v>
      </c>
      <c r="D693" s="22" t="s">
        <v>656</v>
      </c>
      <c r="E693" s="22" t="s">
        <v>2155</v>
      </c>
      <c r="F693" s="22"/>
      <c r="G693" s="22" t="s">
        <v>170</v>
      </c>
      <c r="H693" s="22" t="s">
        <v>152</v>
      </c>
      <c r="I693" s="66">
        <v>400</v>
      </c>
    </row>
    <row r="694" spans="2:9" x14ac:dyDescent="0.25">
      <c r="B694" s="116" t="s">
        <v>164</v>
      </c>
      <c r="C694" s="118" t="s">
        <v>51</v>
      </c>
      <c r="D694" s="114" t="s">
        <v>656</v>
      </c>
      <c r="E694" s="22" t="s">
        <v>2156</v>
      </c>
      <c r="F694" s="22"/>
      <c r="G694" s="22" t="s">
        <v>170</v>
      </c>
      <c r="H694" s="22" t="s">
        <v>152</v>
      </c>
      <c r="I694" s="66">
        <v>400</v>
      </c>
    </row>
    <row r="695" spans="2:9" x14ac:dyDescent="0.25">
      <c r="B695" s="116" t="s">
        <v>167</v>
      </c>
      <c r="C695" s="117" t="s">
        <v>52</v>
      </c>
      <c r="D695" s="114" t="s">
        <v>656</v>
      </c>
      <c r="E695" s="22" t="s">
        <v>2157</v>
      </c>
      <c r="F695" s="22"/>
      <c r="G695" s="22" t="s">
        <v>170</v>
      </c>
      <c r="H695" s="22" t="s">
        <v>152</v>
      </c>
      <c r="I695" s="66">
        <v>400</v>
      </c>
    </row>
    <row r="696" spans="2:9" x14ac:dyDescent="0.25">
      <c r="B696" s="116" t="s">
        <v>165</v>
      </c>
      <c r="C696" s="22" t="s">
        <v>56</v>
      </c>
      <c r="D696" s="22" t="s">
        <v>656</v>
      </c>
      <c r="E696" s="22" t="s">
        <v>2158</v>
      </c>
      <c r="F696" s="22"/>
      <c r="G696" s="22" t="s">
        <v>170</v>
      </c>
      <c r="H696" s="22" t="s">
        <v>152</v>
      </c>
      <c r="I696" s="66">
        <v>400</v>
      </c>
    </row>
    <row r="697" spans="2:9" x14ac:dyDescent="0.25">
      <c r="B697" s="116" t="s">
        <v>166</v>
      </c>
      <c r="C697" s="22" t="s">
        <v>58</v>
      </c>
      <c r="D697" s="22" t="s">
        <v>656</v>
      </c>
      <c r="E697" s="22" t="s">
        <v>2159</v>
      </c>
      <c r="F697" s="22"/>
      <c r="G697" s="22" t="s">
        <v>170</v>
      </c>
      <c r="H697" s="22" t="s">
        <v>152</v>
      </c>
      <c r="I697" s="66">
        <v>400</v>
      </c>
    </row>
    <row r="698" spans="2:9" x14ac:dyDescent="0.25">
      <c r="B698" s="116" t="s">
        <v>291</v>
      </c>
      <c r="C698" s="117" t="s">
        <v>247</v>
      </c>
      <c r="D698" s="22" t="s">
        <v>656</v>
      </c>
      <c r="E698" s="22" t="s">
        <v>2160</v>
      </c>
      <c r="F698" s="22"/>
      <c r="G698" s="22" t="s">
        <v>170</v>
      </c>
      <c r="H698" s="22" t="s">
        <v>152</v>
      </c>
      <c r="I698" s="66">
        <v>400</v>
      </c>
    </row>
    <row r="699" spans="2:9" x14ac:dyDescent="0.25">
      <c r="B699" s="116" t="s">
        <v>149</v>
      </c>
      <c r="C699" s="22" t="s">
        <v>150</v>
      </c>
      <c r="D699" s="22" t="s">
        <v>509</v>
      </c>
      <c r="E699" s="22" t="s">
        <v>2161</v>
      </c>
      <c r="F699" s="22"/>
      <c r="G699" s="22" t="s">
        <v>170</v>
      </c>
      <c r="H699" s="22" t="s">
        <v>152</v>
      </c>
      <c r="I699" s="66">
        <v>458</v>
      </c>
    </row>
    <row r="700" spans="2:9" x14ac:dyDescent="0.25">
      <c r="B700" s="116" t="s">
        <v>158</v>
      </c>
      <c r="C700" s="22" t="s">
        <v>60</v>
      </c>
      <c r="D700" s="22" t="s">
        <v>509</v>
      </c>
      <c r="E700" s="22" t="s">
        <v>2162</v>
      </c>
      <c r="F700" s="22"/>
      <c r="G700" s="22" t="s">
        <v>170</v>
      </c>
      <c r="H700" s="22" t="s">
        <v>152</v>
      </c>
      <c r="I700" s="66">
        <v>458</v>
      </c>
    </row>
    <row r="701" spans="2:9" x14ac:dyDescent="0.25">
      <c r="B701" s="116" t="s">
        <v>293</v>
      </c>
      <c r="C701" s="22" t="s">
        <v>294</v>
      </c>
      <c r="D701" s="22" t="s">
        <v>509</v>
      </c>
      <c r="E701" s="22" t="s">
        <v>2163</v>
      </c>
      <c r="F701" s="22"/>
      <c r="G701" s="22" t="s">
        <v>170</v>
      </c>
      <c r="H701" s="22" t="s">
        <v>152</v>
      </c>
      <c r="I701" s="66">
        <v>435</v>
      </c>
    </row>
    <row r="702" spans="2:9" x14ac:dyDescent="0.25">
      <c r="B702" s="116" t="s">
        <v>160</v>
      </c>
      <c r="C702" s="22" t="s">
        <v>62</v>
      </c>
      <c r="D702" s="22" t="s">
        <v>509</v>
      </c>
      <c r="E702" s="22" t="s">
        <v>2164</v>
      </c>
      <c r="F702" s="22"/>
      <c r="G702" s="22" t="s">
        <v>170</v>
      </c>
      <c r="H702" s="22" t="s">
        <v>152</v>
      </c>
      <c r="I702" s="66">
        <v>458</v>
      </c>
    </row>
    <row r="703" spans="2:9" x14ac:dyDescent="0.25">
      <c r="B703" s="116" t="s">
        <v>160</v>
      </c>
      <c r="C703" s="117" t="s">
        <v>62</v>
      </c>
      <c r="D703" s="22" t="s">
        <v>509</v>
      </c>
      <c r="E703" s="22" t="s">
        <v>2164</v>
      </c>
      <c r="F703" s="22"/>
      <c r="G703" s="22" t="s">
        <v>170</v>
      </c>
      <c r="H703" s="22" t="s">
        <v>152</v>
      </c>
      <c r="I703" s="66">
        <v>458</v>
      </c>
    </row>
    <row r="704" spans="2:9" x14ac:dyDescent="0.25">
      <c r="B704" s="116" t="s">
        <v>153</v>
      </c>
      <c r="C704" s="22" t="s">
        <v>53</v>
      </c>
      <c r="D704" s="22" t="s">
        <v>509</v>
      </c>
      <c r="E704" s="22" t="s">
        <v>2165</v>
      </c>
      <c r="F704" s="22"/>
      <c r="G704" s="22" t="s">
        <v>170</v>
      </c>
      <c r="H704" s="22" t="s">
        <v>152</v>
      </c>
      <c r="I704" s="66">
        <v>458</v>
      </c>
    </row>
    <row r="705" spans="2:9" x14ac:dyDescent="0.25">
      <c r="B705" s="116" t="s">
        <v>168</v>
      </c>
      <c r="C705" s="22" t="s">
        <v>54</v>
      </c>
      <c r="D705" s="22" t="s">
        <v>509</v>
      </c>
      <c r="E705" s="22" t="s">
        <v>2166</v>
      </c>
      <c r="F705" s="22"/>
      <c r="G705" s="22" t="s">
        <v>170</v>
      </c>
      <c r="H705" s="22" t="s">
        <v>152</v>
      </c>
      <c r="I705" s="66">
        <v>490</v>
      </c>
    </row>
    <row r="706" spans="2:9" x14ac:dyDescent="0.25">
      <c r="B706" s="116" t="s">
        <v>381</v>
      </c>
      <c r="C706" s="22" t="s">
        <v>382</v>
      </c>
      <c r="D706" s="22" t="s">
        <v>509</v>
      </c>
      <c r="E706" s="22" t="s">
        <v>2167</v>
      </c>
      <c r="F706" s="22"/>
      <c r="G706" s="22" t="s">
        <v>170</v>
      </c>
      <c r="H706" s="22" t="s">
        <v>152</v>
      </c>
      <c r="I706" s="66">
        <v>388.61999999999995</v>
      </c>
    </row>
    <row r="707" spans="2:9" x14ac:dyDescent="0.25">
      <c r="B707" s="116" t="s">
        <v>161</v>
      </c>
      <c r="C707" s="22" t="s">
        <v>48</v>
      </c>
      <c r="D707" s="22" t="s">
        <v>509</v>
      </c>
      <c r="E707" s="22" t="s">
        <v>2168</v>
      </c>
      <c r="F707" s="22"/>
      <c r="G707" s="22" t="s">
        <v>170</v>
      </c>
      <c r="H707" s="22" t="s">
        <v>152</v>
      </c>
      <c r="I707" s="66">
        <v>495</v>
      </c>
    </row>
    <row r="708" spans="2:9" x14ac:dyDescent="0.25">
      <c r="B708" s="116" t="s">
        <v>162</v>
      </c>
      <c r="C708" s="22" t="s">
        <v>49</v>
      </c>
      <c r="D708" s="22" t="s">
        <v>509</v>
      </c>
      <c r="E708" s="22" t="s">
        <v>2169</v>
      </c>
      <c r="F708" s="22"/>
      <c r="G708" s="22" t="s">
        <v>170</v>
      </c>
      <c r="H708" s="22" t="s">
        <v>152</v>
      </c>
      <c r="I708" s="66">
        <v>495</v>
      </c>
    </row>
    <row r="709" spans="2:9" x14ac:dyDescent="0.25">
      <c r="B709" s="116" t="s">
        <v>163</v>
      </c>
      <c r="C709" s="22" t="s">
        <v>50</v>
      </c>
      <c r="D709" s="22" t="s">
        <v>509</v>
      </c>
      <c r="E709" s="22" t="s">
        <v>2170</v>
      </c>
      <c r="F709" s="22"/>
      <c r="G709" s="22" t="s">
        <v>170</v>
      </c>
      <c r="H709" s="22" t="s">
        <v>152</v>
      </c>
      <c r="I709" s="66">
        <v>495</v>
      </c>
    </row>
    <row r="710" spans="2:9" x14ac:dyDescent="0.25">
      <c r="B710" s="116" t="s">
        <v>167</v>
      </c>
      <c r="C710" s="22" t="s">
        <v>52</v>
      </c>
      <c r="D710" s="22" t="s">
        <v>509</v>
      </c>
      <c r="E710" s="22" t="s">
        <v>2171</v>
      </c>
      <c r="F710" s="22"/>
      <c r="G710" s="22" t="s">
        <v>170</v>
      </c>
      <c r="H710" s="22" t="s">
        <v>152</v>
      </c>
      <c r="I710" s="66">
        <v>495</v>
      </c>
    </row>
    <row r="711" spans="2:9" x14ac:dyDescent="0.25">
      <c r="B711" s="116" t="s">
        <v>165</v>
      </c>
      <c r="C711" s="22" t="s">
        <v>56</v>
      </c>
      <c r="D711" s="22" t="s">
        <v>509</v>
      </c>
      <c r="E711" s="22" t="s">
        <v>2172</v>
      </c>
      <c r="F711" s="22"/>
      <c r="G711" s="22" t="s">
        <v>170</v>
      </c>
      <c r="H711" s="22" t="s">
        <v>152</v>
      </c>
      <c r="I711" s="66">
        <v>495</v>
      </c>
    </row>
    <row r="712" spans="2:9" x14ac:dyDescent="0.25">
      <c r="B712" s="116" t="s">
        <v>166</v>
      </c>
      <c r="C712" s="22" t="s">
        <v>58</v>
      </c>
      <c r="D712" s="22" t="s">
        <v>509</v>
      </c>
      <c r="E712" s="22" t="s">
        <v>2173</v>
      </c>
      <c r="F712" s="22"/>
      <c r="G712" s="22" t="s">
        <v>170</v>
      </c>
      <c r="H712" s="22" t="s">
        <v>152</v>
      </c>
      <c r="I712" s="66">
        <v>495</v>
      </c>
    </row>
    <row r="713" spans="2:9" x14ac:dyDescent="0.25">
      <c r="B713" s="116" t="s">
        <v>291</v>
      </c>
      <c r="C713" s="118" t="s">
        <v>247</v>
      </c>
      <c r="D713" s="22" t="s">
        <v>509</v>
      </c>
      <c r="E713" s="22" t="s">
        <v>2174</v>
      </c>
      <c r="F713" s="22"/>
      <c r="G713" s="22" t="s">
        <v>170</v>
      </c>
      <c r="H713" s="22" t="s">
        <v>152</v>
      </c>
      <c r="I713" s="66">
        <v>495</v>
      </c>
    </row>
    <row r="714" spans="2:9" x14ac:dyDescent="0.25">
      <c r="B714" s="116" t="s">
        <v>83</v>
      </c>
      <c r="C714" s="22" t="s">
        <v>326</v>
      </c>
      <c r="D714" s="22" t="s">
        <v>509</v>
      </c>
      <c r="E714" s="22" t="s">
        <v>2175</v>
      </c>
      <c r="F714" s="22"/>
      <c r="G714" s="22" t="s">
        <v>170</v>
      </c>
      <c r="H714" s="22" t="s">
        <v>152</v>
      </c>
      <c r="I714" s="66">
        <v>495</v>
      </c>
    </row>
    <row r="715" spans="2:9" x14ac:dyDescent="0.25">
      <c r="B715" s="22" t="s">
        <v>321</v>
      </c>
      <c r="C715" s="22" t="s">
        <v>330</v>
      </c>
      <c r="D715" s="22" t="s">
        <v>509</v>
      </c>
      <c r="E715" s="22" t="s">
        <v>2176</v>
      </c>
      <c r="F715" s="22"/>
      <c r="G715" s="22" t="s">
        <v>170</v>
      </c>
      <c r="H715" s="22" t="s">
        <v>152</v>
      </c>
      <c r="I715" s="66">
        <v>495</v>
      </c>
    </row>
    <row r="716" spans="2:9" x14ac:dyDescent="0.25">
      <c r="B716" s="22" t="s">
        <v>161</v>
      </c>
      <c r="C716" s="22" t="s">
        <v>48</v>
      </c>
      <c r="D716" s="22" t="s">
        <v>543</v>
      </c>
      <c r="E716" s="22" t="s">
        <v>2177</v>
      </c>
      <c r="F716" s="22"/>
      <c r="G716" s="22" t="s">
        <v>170</v>
      </c>
      <c r="H716" s="22" t="s">
        <v>152</v>
      </c>
      <c r="I716" s="66">
        <v>350</v>
      </c>
    </row>
    <row r="717" spans="2:9" x14ac:dyDescent="0.25">
      <c r="B717" s="22" t="s">
        <v>162</v>
      </c>
      <c r="C717" s="22" t="s">
        <v>49</v>
      </c>
      <c r="D717" s="22" t="s">
        <v>543</v>
      </c>
      <c r="E717" s="22" t="s">
        <v>2178</v>
      </c>
      <c r="F717" s="22"/>
      <c r="G717" s="22" t="s">
        <v>170</v>
      </c>
      <c r="H717" s="22" t="s">
        <v>152</v>
      </c>
      <c r="I717" s="66">
        <v>350</v>
      </c>
    </row>
    <row r="718" spans="2:9" x14ac:dyDescent="0.25">
      <c r="B718" s="22" t="s">
        <v>163</v>
      </c>
      <c r="C718" s="22" t="s">
        <v>50</v>
      </c>
      <c r="D718" s="22" t="s">
        <v>543</v>
      </c>
      <c r="E718" s="22" t="s">
        <v>2179</v>
      </c>
      <c r="F718" s="22"/>
      <c r="G718" s="22" t="s">
        <v>170</v>
      </c>
      <c r="H718" s="22" t="s">
        <v>152</v>
      </c>
      <c r="I718" s="66">
        <v>350</v>
      </c>
    </row>
    <row r="719" spans="2:9" x14ac:dyDescent="0.25">
      <c r="B719" s="22" t="s">
        <v>167</v>
      </c>
      <c r="C719" s="22" t="s">
        <v>52</v>
      </c>
      <c r="D719" s="22" t="s">
        <v>543</v>
      </c>
      <c r="E719" s="22" t="s">
        <v>2180</v>
      </c>
      <c r="F719" s="22"/>
      <c r="G719" s="22" t="s">
        <v>170</v>
      </c>
      <c r="H719" s="22" t="s">
        <v>152</v>
      </c>
      <c r="I719" s="66">
        <v>350</v>
      </c>
    </row>
    <row r="720" spans="2:9" x14ac:dyDescent="0.25">
      <c r="B720" s="22" t="s">
        <v>165</v>
      </c>
      <c r="C720" s="22" t="s">
        <v>56</v>
      </c>
      <c r="D720" s="22" t="s">
        <v>543</v>
      </c>
      <c r="E720" s="22" t="s">
        <v>2181</v>
      </c>
      <c r="F720" s="22"/>
      <c r="G720" s="22" t="s">
        <v>170</v>
      </c>
      <c r="H720" s="22" t="s">
        <v>152</v>
      </c>
      <c r="I720" s="66">
        <v>350</v>
      </c>
    </row>
    <row r="721" spans="2:9" x14ac:dyDescent="0.25">
      <c r="B721" s="22" t="s">
        <v>166</v>
      </c>
      <c r="C721" s="22" t="s">
        <v>58</v>
      </c>
      <c r="D721" s="22" t="s">
        <v>543</v>
      </c>
      <c r="E721" s="22" t="s">
        <v>2182</v>
      </c>
      <c r="F721" s="22"/>
      <c r="G721" s="22" t="s">
        <v>170</v>
      </c>
      <c r="H721" s="22" t="s">
        <v>152</v>
      </c>
      <c r="I721" s="66">
        <v>350</v>
      </c>
    </row>
    <row r="722" spans="2:9" x14ac:dyDescent="0.25">
      <c r="B722" s="22" t="s">
        <v>291</v>
      </c>
      <c r="C722" s="22" t="s">
        <v>247</v>
      </c>
      <c r="D722" s="22" t="s">
        <v>543</v>
      </c>
      <c r="E722" s="22" t="s">
        <v>2183</v>
      </c>
      <c r="F722" s="22"/>
      <c r="G722" s="22" t="s">
        <v>170</v>
      </c>
      <c r="H722" s="22" t="s">
        <v>152</v>
      </c>
      <c r="I722" s="66">
        <v>350</v>
      </c>
    </row>
    <row r="723" spans="2:9" x14ac:dyDescent="0.25">
      <c r="B723" s="22" t="s">
        <v>83</v>
      </c>
      <c r="C723" s="22" t="s">
        <v>326</v>
      </c>
      <c r="D723" s="22" t="s">
        <v>543</v>
      </c>
      <c r="E723" s="22" t="s">
        <v>2184</v>
      </c>
      <c r="F723" s="22"/>
      <c r="G723" s="22" t="s">
        <v>170</v>
      </c>
      <c r="H723" s="22" t="s">
        <v>152</v>
      </c>
      <c r="I723" s="66">
        <v>350</v>
      </c>
    </row>
    <row r="724" spans="2:9" x14ac:dyDescent="0.25">
      <c r="B724" s="22" t="s">
        <v>321</v>
      </c>
      <c r="C724" s="22" t="s">
        <v>330</v>
      </c>
      <c r="D724" s="22" t="s">
        <v>543</v>
      </c>
      <c r="E724" s="22" t="s">
        <v>2185</v>
      </c>
      <c r="F724" s="22"/>
      <c r="G724" s="22" t="s">
        <v>170</v>
      </c>
      <c r="H724" s="22" t="s">
        <v>152</v>
      </c>
      <c r="I724" s="66">
        <v>350</v>
      </c>
    </row>
    <row r="725" spans="2:9" x14ac:dyDescent="0.25">
      <c r="B725" s="22" t="s">
        <v>161</v>
      </c>
      <c r="C725" s="22" t="s">
        <v>48</v>
      </c>
      <c r="D725" s="22" t="s">
        <v>491</v>
      </c>
      <c r="E725" s="22" t="s">
        <v>2186</v>
      </c>
      <c r="F725" s="22"/>
      <c r="G725" s="22" t="s">
        <v>170</v>
      </c>
      <c r="H725" s="22" t="s">
        <v>152</v>
      </c>
      <c r="I725" s="66">
        <v>475</v>
      </c>
    </row>
    <row r="726" spans="2:9" x14ac:dyDescent="0.25">
      <c r="B726" s="22" t="s">
        <v>162</v>
      </c>
      <c r="C726" s="22" t="s">
        <v>49</v>
      </c>
      <c r="D726" s="22" t="s">
        <v>491</v>
      </c>
      <c r="E726" s="22" t="s">
        <v>2187</v>
      </c>
      <c r="F726" s="22"/>
      <c r="G726" s="22" t="s">
        <v>170</v>
      </c>
      <c r="H726" s="22" t="s">
        <v>152</v>
      </c>
      <c r="I726" s="66">
        <v>475</v>
      </c>
    </row>
    <row r="727" spans="2:9" x14ac:dyDescent="0.25">
      <c r="B727" s="22" t="s">
        <v>163</v>
      </c>
      <c r="C727" s="22" t="s">
        <v>50</v>
      </c>
      <c r="D727" s="22" t="s">
        <v>491</v>
      </c>
      <c r="E727" s="22" t="s">
        <v>2188</v>
      </c>
      <c r="F727" s="22"/>
      <c r="G727" s="22" t="s">
        <v>170</v>
      </c>
      <c r="H727" s="22" t="s">
        <v>152</v>
      </c>
      <c r="I727" s="66">
        <v>475</v>
      </c>
    </row>
    <row r="728" spans="2:9" x14ac:dyDescent="0.25">
      <c r="B728" s="22" t="s">
        <v>164</v>
      </c>
      <c r="C728" s="22" t="s">
        <v>51</v>
      </c>
      <c r="D728" s="22" t="s">
        <v>491</v>
      </c>
      <c r="E728" s="22" t="s">
        <v>2189</v>
      </c>
      <c r="F728" s="22"/>
      <c r="G728" s="22" t="s">
        <v>170</v>
      </c>
      <c r="H728" s="22" t="s">
        <v>152</v>
      </c>
      <c r="I728" s="66">
        <v>475</v>
      </c>
    </row>
    <row r="729" spans="2:9" x14ac:dyDescent="0.25">
      <c r="B729" s="22" t="s">
        <v>167</v>
      </c>
      <c r="C729" s="22" t="s">
        <v>52</v>
      </c>
      <c r="D729" s="22" t="s">
        <v>491</v>
      </c>
      <c r="E729" s="22" t="s">
        <v>2190</v>
      </c>
      <c r="F729" s="22"/>
      <c r="G729" s="22" t="s">
        <v>170</v>
      </c>
      <c r="H729" s="22" t="s">
        <v>152</v>
      </c>
      <c r="I729" s="66">
        <v>475</v>
      </c>
    </row>
    <row r="730" spans="2:9" x14ac:dyDescent="0.25">
      <c r="B730" s="22" t="s">
        <v>165</v>
      </c>
      <c r="C730" s="22" t="s">
        <v>56</v>
      </c>
      <c r="D730" s="22" t="s">
        <v>491</v>
      </c>
      <c r="E730" s="22" t="s">
        <v>2191</v>
      </c>
      <c r="F730" s="22"/>
      <c r="G730" s="22" t="s">
        <v>170</v>
      </c>
      <c r="H730" s="22" t="s">
        <v>152</v>
      </c>
      <c r="I730" s="66">
        <v>475</v>
      </c>
    </row>
    <row r="731" spans="2:9" x14ac:dyDescent="0.25">
      <c r="B731" s="22" t="s">
        <v>166</v>
      </c>
      <c r="C731" s="22" t="s">
        <v>58</v>
      </c>
      <c r="D731" s="22" t="s">
        <v>491</v>
      </c>
      <c r="E731" s="22" t="s">
        <v>2192</v>
      </c>
      <c r="F731" s="22"/>
      <c r="G731" s="22" t="s">
        <v>170</v>
      </c>
      <c r="H731" s="22" t="s">
        <v>152</v>
      </c>
      <c r="I731" s="66">
        <v>475</v>
      </c>
    </row>
    <row r="732" spans="2:9" x14ac:dyDescent="0.25">
      <c r="B732" s="22" t="s">
        <v>321</v>
      </c>
      <c r="C732" s="22" t="s">
        <v>330</v>
      </c>
      <c r="D732" s="22" t="s">
        <v>491</v>
      </c>
      <c r="E732" s="22" t="s">
        <v>2193</v>
      </c>
      <c r="F732" s="22"/>
      <c r="G732" s="22" t="s">
        <v>170</v>
      </c>
      <c r="H732" s="22" t="s">
        <v>152</v>
      </c>
      <c r="I732" s="66">
        <v>475</v>
      </c>
    </row>
    <row r="733" spans="2:9" x14ac:dyDescent="0.25">
      <c r="B733" s="22" t="s">
        <v>149</v>
      </c>
      <c r="C733" s="22" t="s">
        <v>150</v>
      </c>
      <c r="D733" s="22" t="s">
        <v>443</v>
      </c>
      <c r="E733" s="22" t="s">
        <v>2194</v>
      </c>
      <c r="F733" s="22"/>
      <c r="G733" s="22" t="s">
        <v>170</v>
      </c>
      <c r="H733" s="22" t="s">
        <v>152</v>
      </c>
      <c r="I733" s="66">
        <v>420</v>
      </c>
    </row>
    <row r="734" spans="2:9" x14ac:dyDescent="0.25">
      <c r="B734" s="22" t="s">
        <v>156</v>
      </c>
      <c r="C734" s="22" t="s">
        <v>157</v>
      </c>
      <c r="D734" s="22" t="s">
        <v>443</v>
      </c>
      <c r="E734" s="22" t="s">
        <v>2195</v>
      </c>
      <c r="F734" s="22"/>
      <c r="G734" s="22" t="s">
        <v>170</v>
      </c>
      <c r="H734" s="22" t="s">
        <v>152</v>
      </c>
      <c r="I734" s="66">
        <v>420</v>
      </c>
    </row>
    <row r="735" spans="2:9" x14ac:dyDescent="0.25">
      <c r="B735" s="22" t="s">
        <v>158</v>
      </c>
      <c r="C735" s="22" t="s">
        <v>60</v>
      </c>
      <c r="D735" s="22" t="s">
        <v>443</v>
      </c>
      <c r="E735" s="22" t="s">
        <v>2196</v>
      </c>
      <c r="F735" s="22"/>
      <c r="G735" s="22" t="s">
        <v>170</v>
      </c>
      <c r="H735" s="22" t="s">
        <v>152</v>
      </c>
      <c r="I735" s="66">
        <v>420</v>
      </c>
    </row>
    <row r="736" spans="2:9" x14ac:dyDescent="0.25">
      <c r="B736" s="22" t="s">
        <v>293</v>
      </c>
      <c r="C736" s="22" t="s">
        <v>294</v>
      </c>
      <c r="D736" s="22" t="s">
        <v>443</v>
      </c>
      <c r="E736" s="22" t="s">
        <v>2197</v>
      </c>
      <c r="F736" s="22"/>
      <c r="G736" s="22" t="s">
        <v>170</v>
      </c>
      <c r="H736" s="22" t="s">
        <v>152</v>
      </c>
      <c r="I736" s="66">
        <v>420</v>
      </c>
    </row>
    <row r="737" spans="2:9" x14ac:dyDescent="0.25">
      <c r="B737" s="22" t="s">
        <v>160</v>
      </c>
      <c r="C737" s="22" t="s">
        <v>62</v>
      </c>
      <c r="D737" s="22" t="s">
        <v>443</v>
      </c>
      <c r="E737" s="22" t="s">
        <v>2198</v>
      </c>
      <c r="F737" s="22"/>
      <c r="G737" s="22" t="s">
        <v>170</v>
      </c>
      <c r="H737" s="22" t="s">
        <v>152</v>
      </c>
      <c r="I737" s="66">
        <v>420</v>
      </c>
    </row>
    <row r="738" spans="2:9" x14ac:dyDescent="0.25">
      <c r="B738" s="22" t="s">
        <v>160</v>
      </c>
      <c r="C738" s="22" t="s">
        <v>62</v>
      </c>
      <c r="D738" s="22" t="s">
        <v>443</v>
      </c>
      <c r="E738" s="22" t="s">
        <v>2198</v>
      </c>
      <c r="F738" s="22"/>
      <c r="G738" s="22" t="s">
        <v>170</v>
      </c>
      <c r="H738" s="22" t="s">
        <v>152</v>
      </c>
      <c r="I738" s="66">
        <v>420</v>
      </c>
    </row>
    <row r="739" spans="2:9" x14ac:dyDescent="0.25">
      <c r="B739" s="22" t="s">
        <v>153</v>
      </c>
      <c r="C739" s="22" t="s">
        <v>53</v>
      </c>
      <c r="D739" s="22" t="s">
        <v>443</v>
      </c>
      <c r="E739" s="22" t="s">
        <v>2199</v>
      </c>
      <c r="F739" s="22"/>
      <c r="G739" s="22" t="s">
        <v>170</v>
      </c>
      <c r="H739" s="22" t="s">
        <v>152</v>
      </c>
      <c r="I739" s="66">
        <v>420</v>
      </c>
    </row>
    <row r="740" spans="2:9" x14ac:dyDescent="0.25">
      <c r="B740" s="22" t="s">
        <v>168</v>
      </c>
      <c r="C740" s="22" t="s">
        <v>54</v>
      </c>
      <c r="D740" s="22" t="s">
        <v>443</v>
      </c>
      <c r="E740" s="22" t="s">
        <v>2200</v>
      </c>
      <c r="F740" s="22"/>
      <c r="G740" s="22" t="s">
        <v>170</v>
      </c>
      <c r="H740" s="22" t="s">
        <v>152</v>
      </c>
      <c r="I740" s="66">
        <v>420</v>
      </c>
    </row>
    <row r="741" spans="2:9" x14ac:dyDescent="0.25">
      <c r="B741" s="22" t="s">
        <v>381</v>
      </c>
      <c r="C741" s="22" t="s">
        <v>382</v>
      </c>
      <c r="D741" s="22" t="s">
        <v>443</v>
      </c>
      <c r="E741" s="22" t="s">
        <v>2201</v>
      </c>
      <c r="F741" s="22"/>
      <c r="G741" s="22" t="s">
        <v>170</v>
      </c>
      <c r="H741" s="22" t="s">
        <v>152</v>
      </c>
      <c r="I741" s="66">
        <v>370</v>
      </c>
    </row>
    <row r="742" spans="2:9" x14ac:dyDescent="0.25">
      <c r="B742" s="22" t="s">
        <v>293</v>
      </c>
      <c r="C742" s="22" t="s">
        <v>294</v>
      </c>
      <c r="D742" s="22" t="s">
        <v>842</v>
      </c>
      <c r="E742" s="22" t="s">
        <v>2202</v>
      </c>
      <c r="F742" s="22"/>
      <c r="G742" s="22" t="s">
        <v>2203</v>
      </c>
      <c r="H742" s="22" t="s">
        <v>152</v>
      </c>
      <c r="I742" s="66">
        <v>347.553</v>
      </c>
    </row>
    <row r="743" spans="2:9" x14ac:dyDescent="0.25">
      <c r="B743" s="22" t="s">
        <v>381</v>
      </c>
      <c r="C743" s="22" t="s">
        <v>382</v>
      </c>
      <c r="D743" s="22" t="s">
        <v>842</v>
      </c>
      <c r="E743" s="22" t="s">
        <v>2204</v>
      </c>
      <c r="F743" s="22"/>
      <c r="G743" s="22" t="s">
        <v>2203</v>
      </c>
      <c r="H743" s="22" t="s">
        <v>152</v>
      </c>
      <c r="I743" s="66">
        <v>349.75800000000004</v>
      </c>
    </row>
    <row r="744" spans="2:9" x14ac:dyDescent="0.25">
      <c r="B744" s="22" t="s">
        <v>162</v>
      </c>
      <c r="C744" s="22" t="s">
        <v>49</v>
      </c>
      <c r="D744" s="22" t="s">
        <v>842</v>
      </c>
      <c r="E744" s="22" t="s">
        <v>2205</v>
      </c>
      <c r="F744" s="22"/>
      <c r="G744" s="22" t="s">
        <v>2203</v>
      </c>
      <c r="H744" s="22" t="s">
        <v>152</v>
      </c>
      <c r="I744" s="66">
        <v>357.858</v>
      </c>
    </row>
    <row r="745" spans="2:9" x14ac:dyDescent="0.25">
      <c r="B745" s="22" t="s">
        <v>291</v>
      </c>
      <c r="C745" s="22" t="s">
        <v>247</v>
      </c>
      <c r="D745" s="22" t="s">
        <v>842</v>
      </c>
      <c r="E745" s="22" t="s">
        <v>2206</v>
      </c>
      <c r="F745" s="22"/>
      <c r="G745" s="22" t="s">
        <v>2203</v>
      </c>
      <c r="H745" s="22" t="s">
        <v>152</v>
      </c>
      <c r="I745" s="66">
        <v>345.25800000000004</v>
      </c>
    </row>
    <row r="746" spans="2:9" x14ac:dyDescent="0.25">
      <c r="B746" s="22" t="s">
        <v>83</v>
      </c>
      <c r="C746" s="22" t="s">
        <v>326</v>
      </c>
      <c r="D746" s="22" t="s">
        <v>842</v>
      </c>
      <c r="E746" s="22" t="s">
        <v>2207</v>
      </c>
      <c r="F746" s="22"/>
      <c r="G746" s="22" t="s">
        <v>2203</v>
      </c>
      <c r="H746" s="22" t="s">
        <v>152</v>
      </c>
      <c r="I746" s="66">
        <v>357.61500000000001</v>
      </c>
    </row>
    <row r="747" spans="2:9" x14ac:dyDescent="0.25">
      <c r="B747" s="22" t="s">
        <v>321</v>
      </c>
      <c r="C747" s="22" t="s">
        <v>330</v>
      </c>
      <c r="D747" s="22" t="s">
        <v>842</v>
      </c>
      <c r="E747" s="22" t="s">
        <v>2208</v>
      </c>
      <c r="F747" s="22"/>
      <c r="G747" s="22" t="s">
        <v>2203</v>
      </c>
      <c r="H747" s="22" t="s">
        <v>152</v>
      </c>
      <c r="I747" s="66">
        <v>345.25800000000004</v>
      </c>
    </row>
    <row r="748" spans="2:9" x14ac:dyDescent="0.25">
      <c r="B748" s="22" t="s">
        <v>149</v>
      </c>
      <c r="C748" s="22" t="s">
        <v>150</v>
      </c>
      <c r="D748" s="22" t="s">
        <v>1460</v>
      </c>
      <c r="E748" s="22" t="s">
        <v>2209</v>
      </c>
      <c r="F748" s="22"/>
      <c r="G748" s="22" t="s">
        <v>2135</v>
      </c>
      <c r="H748" s="22" t="s">
        <v>152</v>
      </c>
      <c r="I748" s="66">
        <v>371.73</v>
      </c>
    </row>
    <row r="749" spans="2:9" x14ac:dyDescent="0.25">
      <c r="B749" s="22" t="s">
        <v>156</v>
      </c>
      <c r="C749" s="22" t="s">
        <v>157</v>
      </c>
      <c r="D749" s="22" t="s">
        <v>1460</v>
      </c>
      <c r="E749" s="22" t="s">
        <v>2210</v>
      </c>
      <c r="F749" s="22"/>
      <c r="G749" s="22" t="s">
        <v>2135</v>
      </c>
      <c r="H749" s="22" t="s">
        <v>152</v>
      </c>
      <c r="I749" s="66">
        <v>376.63</v>
      </c>
    </row>
    <row r="750" spans="2:9" x14ac:dyDescent="0.25">
      <c r="B750" s="22" t="s">
        <v>158</v>
      </c>
      <c r="C750" s="22" t="s">
        <v>60</v>
      </c>
      <c r="D750" s="22" t="s">
        <v>1460</v>
      </c>
      <c r="E750" s="22" t="s">
        <v>2211</v>
      </c>
      <c r="F750" s="22"/>
      <c r="G750" s="22" t="s">
        <v>2135</v>
      </c>
      <c r="H750" s="22" t="s">
        <v>152</v>
      </c>
      <c r="I750" s="66">
        <v>371.34</v>
      </c>
    </row>
    <row r="751" spans="2:9" x14ac:dyDescent="0.25">
      <c r="B751" s="22" t="s">
        <v>293</v>
      </c>
      <c r="C751" s="22" t="s">
        <v>294</v>
      </c>
      <c r="D751" s="22" t="s">
        <v>1460</v>
      </c>
      <c r="E751" s="22" t="s">
        <v>2212</v>
      </c>
      <c r="F751" s="22"/>
      <c r="G751" s="22" t="s">
        <v>2135</v>
      </c>
      <c r="H751" s="22" t="s">
        <v>152</v>
      </c>
      <c r="I751" s="66">
        <v>386.17</v>
      </c>
    </row>
    <row r="752" spans="2:9" x14ac:dyDescent="0.25">
      <c r="B752" s="22" t="s">
        <v>159</v>
      </c>
      <c r="C752" s="22" t="s">
        <v>61</v>
      </c>
      <c r="D752" s="22" t="s">
        <v>1460</v>
      </c>
      <c r="E752" s="22" t="s">
        <v>2213</v>
      </c>
      <c r="F752" s="22"/>
      <c r="G752" s="22" t="s">
        <v>2135</v>
      </c>
      <c r="H752" s="22" t="s">
        <v>152</v>
      </c>
      <c r="I752" s="66">
        <v>388.62</v>
      </c>
    </row>
    <row r="753" spans="2:9" x14ac:dyDescent="0.25">
      <c r="B753" s="22" t="s">
        <v>153</v>
      </c>
      <c r="C753" s="22" t="s">
        <v>53</v>
      </c>
      <c r="D753" s="22" t="s">
        <v>1460</v>
      </c>
      <c r="E753" s="22" t="s">
        <v>2214</v>
      </c>
      <c r="F753" s="22"/>
      <c r="G753" s="22" t="s">
        <v>2135</v>
      </c>
      <c r="H753" s="22" t="s">
        <v>152</v>
      </c>
      <c r="I753" s="66">
        <v>375.65</v>
      </c>
    </row>
    <row r="754" spans="2:9" x14ac:dyDescent="0.25">
      <c r="B754" s="22" t="s">
        <v>293</v>
      </c>
      <c r="C754" s="22" t="s">
        <v>294</v>
      </c>
      <c r="D754" s="22" t="s">
        <v>687</v>
      </c>
      <c r="E754" s="22" t="s">
        <v>2215</v>
      </c>
      <c r="F754" s="22"/>
      <c r="G754" s="22" t="s">
        <v>170</v>
      </c>
      <c r="H754" s="22" t="s">
        <v>152</v>
      </c>
      <c r="I754" s="66">
        <v>389</v>
      </c>
    </row>
    <row r="755" spans="2:9" x14ac:dyDescent="0.25">
      <c r="B755" s="22" t="s">
        <v>381</v>
      </c>
      <c r="C755" s="22" t="s">
        <v>382</v>
      </c>
      <c r="D755" s="22" t="s">
        <v>687</v>
      </c>
      <c r="E755" s="22" t="s">
        <v>2216</v>
      </c>
      <c r="F755" s="22"/>
      <c r="G755" s="22" t="s">
        <v>170</v>
      </c>
      <c r="H755" s="22" t="s">
        <v>152</v>
      </c>
      <c r="I755" s="66">
        <v>375</v>
      </c>
    </row>
    <row r="756" spans="2:9" x14ac:dyDescent="0.25">
      <c r="B756" s="22" t="s">
        <v>162</v>
      </c>
      <c r="C756" s="22" t="s">
        <v>49</v>
      </c>
      <c r="D756" s="22" t="s">
        <v>687</v>
      </c>
      <c r="E756" s="22" t="s">
        <v>2217</v>
      </c>
      <c r="F756" s="22"/>
      <c r="G756" s="22" t="s">
        <v>170</v>
      </c>
      <c r="H756" s="22" t="s">
        <v>152</v>
      </c>
      <c r="I756" s="66">
        <v>389</v>
      </c>
    </row>
    <row r="757" spans="2:9" x14ac:dyDescent="0.25">
      <c r="B757" s="22" t="s">
        <v>163</v>
      </c>
      <c r="C757" s="22" t="s">
        <v>50</v>
      </c>
      <c r="D757" s="22" t="s">
        <v>687</v>
      </c>
      <c r="E757" s="22" t="s">
        <v>2218</v>
      </c>
      <c r="F757" s="22"/>
      <c r="G757" s="22" t="s">
        <v>170</v>
      </c>
      <c r="H757" s="22" t="s">
        <v>152</v>
      </c>
      <c r="I757" s="66">
        <v>389</v>
      </c>
    </row>
    <row r="758" spans="2:9" x14ac:dyDescent="0.25">
      <c r="B758" s="22" t="s">
        <v>167</v>
      </c>
      <c r="C758" s="22" t="s">
        <v>52</v>
      </c>
      <c r="D758" s="22" t="s">
        <v>687</v>
      </c>
      <c r="E758" s="22" t="s">
        <v>2219</v>
      </c>
      <c r="F758" s="22"/>
      <c r="G758" s="22" t="s">
        <v>170</v>
      </c>
      <c r="H758" s="22" t="s">
        <v>152</v>
      </c>
      <c r="I758" s="66">
        <v>389</v>
      </c>
    </row>
    <row r="759" spans="2:9" x14ac:dyDescent="0.25">
      <c r="B759" s="22" t="s">
        <v>165</v>
      </c>
      <c r="C759" s="22" t="s">
        <v>56</v>
      </c>
      <c r="D759" s="22" t="s">
        <v>687</v>
      </c>
      <c r="E759" s="22" t="s">
        <v>2220</v>
      </c>
      <c r="F759" s="22"/>
      <c r="G759" s="22" t="s">
        <v>170</v>
      </c>
      <c r="H759" s="22" t="s">
        <v>152</v>
      </c>
      <c r="I759" s="66">
        <v>389</v>
      </c>
    </row>
    <row r="760" spans="2:9" x14ac:dyDescent="0.25">
      <c r="B760" s="22" t="s">
        <v>166</v>
      </c>
      <c r="C760" s="22" t="s">
        <v>58</v>
      </c>
      <c r="D760" s="22" t="s">
        <v>687</v>
      </c>
      <c r="E760" s="22" t="s">
        <v>2221</v>
      </c>
      <c r="F760" s="22"/>
      <c r="G760" s="22" t="s">
        <v>170</v>
      </c>
      <c r="H760" s="22" t="s">
        <v>152</v>
      </c>
      <c r="I760" s="66">
        <v>389</v>
      </c>
    </row>
    <row r="761" spans="2:9" x14ac:dyDescent="0.25">
      <c r="B761" s="22" t="s">
        <v>291</v>
      </c>
      <c r="C761" s="22" t="s">
        <v>247</v>
      </c>
      <c r="D761" s="22" t="s">
        <v>687</v>
      </c>
      <c r="E761" s="22" t="s">
        <v>2222</v>
      </c>
      <c r="F761" s="22"/>
      <c r="G761" s="22" t="s">
        <v>170</v>
      </c>
      <c r="H761" s="22" t="s">
        <v>152</v>
      </c>
      <c r="I761" s="66">
        <v>389</v>
      </c>
    </row>
    <row r="762" spans="2:9" x14ac:dyDescent="0.25">
      <c r="B762" s="22" t="s">
        <v>381</v>
      </c>
      <c r="C762" s="22" t="s">
        <v>382</v>
      </c>
      <c r="D762" s="22" t="s">
        <v>592</v>
      </c>
      <c r="E762" s="22" t="s">
        <v>2223</v>
      </c>
      <c r="F762" s="22"/>
      <c r="G762" s="22" t="s">
        <v>170</v>
      </c>
      <c r="H762" s="22" t="s">
        <v>152</v>
      </c>
      <c r="I762" s="66">
        <v>370</v>
      </c>
    </row>
    <row r="763" spans="2:9" x14ac:dyDescent="0.25">
      <c r="B763" s="22" t="s">
        <v>162</v>
      </c>
      <c r="C763" s="22" t="s">
        <v>49</v>
      </c>
      <c r="D763" s="22" t="s">
        <v>592</v>
      </c>
      <c r="E763" s="22" t="s">
        <v>2224</v>
      </c>
      <c r="F763" s="22"/>
      <c r="G763" s="22" t="s">
        <v>170</v>
      </c>
      <c r="H763" s="22" t="s">
        <v>152</v>
      </c>
      <c r="I763" s="66">
        <v>400</v>
      </c>
    </row>
    <row r="764" spans="2:9" x14ac:dyDescent="0.25">
      <c r="B764" s="22" t="s">
        <v>163</v>
      </c>
      <c r="C764" s="22" t="s">
        <v>50</v>
      </c>
      <c r="D764" s="22" t="s">
        <v>592</v>
      </c>
      <c r="E764" s="22" t="s">
        <v>2225</v>
      </c>
      <c r="F764" s="22"/>
      <c r="G764" s="22" t="s">
        <v>170</v>
      </c>
      <c r="H764" s="22" t="s">
        <v>152</v>
      </c>
      <c r="I764" s="66">
        <v>400</v>
      </c>
    </row>
    <row r="765" spans="2:9" x14ac:dyDescent="0.25">
      <c r="B765" s="22" t="s">
        <v>167</v>
      </c>
      <c r="C765" s="22" t="s">
        <v>52</v>
      </c>
      <c r="D765" s="22" t="s">
        <v>592</v>
      </c>
      <c r="E765" s="22" t="s">
        <v>2226</v>
      </c>
      <c r="F765" s="22"/>
      <c r="G765" s="22" t="s">
        <v>170</v>
      </c>
      <c r="H765" s="22" t="s">
        <v>152</v>
      </c>
      <c r="I765" s="66">
        <v>400</v>
      </c>
    </row>
    <row r="766" spans="2:9" x14ac:dyDescent="0.25">
      <c r="B766" s="22" t="s">
        <v>165</v>
      </c>
      <c r="C766" s="22" t="s">
        <v>56</v>
      </c>
      <c r="D766" s="22" t="s">
        <v>592</v>
      </c>
      <c r="E766" s="22" t="s">
        <v>2227</v>
      </c>
      <c r="F766" s="22"/>
      <c r="G766" s="22" t="s">
        <v>170</v>
      </c>
      <c r="H766" s="22" t="s">
        <v>152</v>
      </c>
      <c r="I766" s="66">
        <v>400</v>
      </c>
    </row>
    <row r="767" spans="2:9" x14ac:dyDescent="0.25">
      <c r="B767" s="22" t="s">
        <v>166</v>
      </c>
      <c r="C767" s="22" t="s">
        <v>58</v>
      </c>
      <c r="D767" s="22" t="s">
        <v>592</v>
      </c>
      <c r="E767" s="22" t="s">
        <v>2228</v>
      </c>
      <c r="F767" s="22"/>
      <c r="G767" s="22" t="s">
        <v>170</v>
      </c>
      <c r="H767" s="22" t="s">
        <v>152</v>
      </c>
      <c r="I767" s="66">
        <v>400</v>
      </c>
    </row>
    <row r="768" spans="2:9" x14ac:dyDescent="0.25">
      <c r="B768" s="22" t="s">
        <v>291</v>
      </c>
      <c r="C768" s="22" t="s">
        <v>247</v>
      </c>
      <c r="D768" s="22" t="s">
        <v>592</v>
      </c>
      <c r="E768" s="22" t="s">
        <v>2229</v>
      </c>
      <c r="F768" s="22"/>
      <c r="G768" s="22" t="s">
        <v>170</v>
      </c>
      <c r="H768" s="22" t="s">
        <v>152</v>
      </c>
      <c r="I768" s="66">
        <v>400</v>
      </c>
    </row>
    <row r="769" spans="2:9" x14ac:dyDescent="0.25">
      <c r="B769" s="22" t="s">
        <v>321</v>
      </c>
      <c r="C769" s="22" t="s">
        <v>330</v>
      </c>
      <c r="D769" s="22" t="s">
        <v>592</v>
      </c>
      <c r="E769" s="22" t="s">
        <v>2230</v>
      </c>
      <c r="F769" s="22"/>
      <c r="G769" s="22" t="s">
        <v>170</v>
      </c>
      <c r="H769" s="22" t="s">
        <v>152</v>
      </c>
      <c r="I769" s="66">
        <v>400</v>
      </c>
    </row>
    <row r="770" spans="2:9" x14ac:dyDescent="0.25">
      <c r="B770" s="22" t="s">
        <v>162</v>
      </c>
      <c r="C770" s="22" t="s">
        <v>49</v>
      </c>
      <c r="D770" s="22" t="s">
        <v>807</v>
      </c>
      <c r="E770" s="22" t="s">
        <v>2231</v>
      </c>
      <c r="F770" s="22"/>
      <c r="G770" s="22" t="s">
        <v>2135</v>
      </c>
      <c r="H770" s="22" t="s">
        <v>152</v>
      </c>
      <c r="I770" s="66">
        <v>397.62</v>
      </c>
    </row>
    <row r="771" spans="2:9" x14ac:dyDescent="0.25">
      <c r="B771" s="22" t="s">
        <v>167</v>
      </c>
      <c r="C771" s="22" t="s">
        <v>52</v>
      </c>
      <c r="D771" s="22" t="s">
        <v>807</v>
      </c>
      <c r="E771" s="22" t="s">
        <v>2232</v>
      </c>
      <c r="F771" s="22"/>
      <c r="G771" s="22" t="s">
        <v>2135</v>
      </c>
      <c r="H771" s="22" t="s">
        <v>152</v>
      </c>
      <c r="I771" s="66">
        <v>409.21</v>
      </c>
    </row>
    <row r="772" spans="2:9" x14ac:dyDescent="0.25">
      <c r="B772" s="22" t="s">
        <v>165</v>
      </c>
      <c r="C772" s="22" t="s">
        <v>56</v>
      </c>
      <c r="D772" s="22" t="s">
        <v>807</v>
      </c>
      <c r="E772" s="22" t="s">
        <v>2233</v>
      </c>
      <c r="F772" s="22"/>
      <c r="G772" s="22" t="s">
        <v>2135</v>
      </c>
      <c r="H772" s="22" t="s">
        <v>152</v>
      </c>
      <c r="I772" s="66">
        <v>409.21</v>
      </c>
    </row>
    <row r="773" spans="2:9" x14ac:dyDescent="0.25">
      <c r="B773" s="22" t="s">
        <v>83</v>
      </c>
      <c r="C773" s="22" t="s">
        <v>326</v>
      </c>
      <c r="D773" s="22" t="s">
        <v>807</v>
      </c>
      <c r="E773" s="22" t="s">
        <v>2234</v>
      </c>
      <c r="F773" s="22"/>
      <c r="G773" s="22" t="s">
        <v>2135</v>
      </c>
      <c r="H773" s="22" t="s">
        <v>152</v>
      </c>
      <c r="I773" s="66">
        <v>397.35</v>
      </c>
    </row>
    <row r="774" spans="2:9" x14ac:dyDescent="0.25">
      <c r="B774" s="22" t="s">
        <v>293</v>
      </c>
      <c r="C774" s="22" t="s">
        <v>294</v>
      </c>
      <c r="D774" s="22" t="s">
        <v>734</v>
      </c>
      <c r="E774" s="22" t="s">
        <v>2235</v>
      </c>
      <c r="F774" s="22"/>
      <c r="G774" s="22" t="s">
        <v>170</v>
      </c>
      <c r="H774" s="22" t="s">
        <v>152</v>
      </c>
      <c r="I774" s="66">
        <v>435</v>
      </c>
    </row>
    <row r="775" spans="2:9" x14ac:dyDescent="0.25">
      <c r="B775" s="22" t="s">
        <v>381</v>
      </c>
      <c r="C775" s="22" t="s">
        <v>382</v>
      </c>
      <c r="D775" s="22" t="s">
        <v>734</v>
      </c>
      <c r="E775" s="22" t="s">
        <v>2236</v>
      </c>
      <c r="F775" s="22"/>
      <c r="G775" s="22" t="s">
        <v>170</v>
      </c>
      <c r="H775" s="22" t="s">
        <v>152</v>
      </c>
      <c r="I775" s="66">
        <v>395</v>
      </c>
    </row>
    <row r="776" spans="2:9" x14ac:dyDescent="0.25">
      <c r="B776" s="22" t="s">
        <v>164</v>
      </c>
      <c r="C776" s="22" t="s">
        <v>51</v>
      </c>
      <c r="D776" s="22" t="s">
        <v>734</v>
      </c>
      <c r="E776" s="22" t="s">
        <v>2237</v>
      </c>
      <c r="F776" s="22"/>
      <c r="G776" s="22" t="s">
        <v>170</v>
      </c>
      <c r="H776" s="22" t="s">
        <v>152</v>
      </c>
      <c r="I776" s="66">
        <v>495</v>
      </c>
    </row>
    <row r="777" spans="2:9" x14ac:dyDescent="0.25">
      <c r="B777" s="22" t="s">
        <v>167</v>
      </c>
      <c r="C777" s="22" t="s">
        <v>52</v>
      </c>
      <c r="D777" s="22" t="s">
        <v>734</v>
      </c>
      <c r="E777" s="22" t="s">
        <v>2238</v>
      </c>
      <c r="F777" s="22"/>
      <c r="G777" s="22" t="s">
        <v>170</v>
      </c>
      <c r="H777" s="22" t="s">
        <v>152</v>
      </c>
      <c r="I777" s="66">
        <v>495</v>
      </c>
    </row>
    <row r="778" spans="2:9" x14ac:dyDescent="0.25">
      <c r="B778" s="22" t="s">
        <v>165</v>
      </c>
      <c r="C778" s="22" t="s">
        <v>56</v>
      </c>
      <c r="D778" s="22" t="s">
        <v>734</v>
      </c>
      <c r="E778" s="22" t="s">
        <v>2239</v>
      </c>
      <c r="F778" s="22"/>
      <c r="G778" s="22" t="s">
        <v>170</v>
      </c>
      <c r="H778" s="22" t="s">
        <v>152</v>
      </c>
      <c r="I778" s="66">
        <v>495</v>
      </c>
    </row>
    <row r="779" spans="2:9" x14ac:dyDescent="0.25">
      <c r="B779" s="22" t="s">
        <v>291</v>
      </c>
      <c r="C779" s="22" t="s">
        <v>247</v>
      </c>
      <c r="D779" s="22" t="s">
        <v>734</v>
      </c>
      <c r="E779" s="22" t="s">
        <v>2240</v>
      </c>
      <c r="F779" s="22"/>
      <c r="G779" s="22" t="s">
        <v>170</v>
      </c>
      <c r="H779" s="22" t="s">
        <v>152</v>
      </c>
      <c r="I779" s="66">
        <v>495</v>
      </c>
    </row>
    <row r="780" spans="2:9" x14ac:dyDescent="0.25">
      <c r="B780" s="22" t="s">
        <v>321</v>
      </c>
      <c r="C780" s="22" t="s">
        <v>330</v>
      </c>
      <c r="D780" s="22" t="s">
        <v>734</v>
      </c>
      <c r="E780" s="22" t="s">
        <v>2241</v>
      </c>
      <c r="F780" s="22"/>
      <c r="G780" s="22" t="s">
        <v>170</v>
      </c>
      <c r="H780" s="22" t="s">
        <v>152</v>
      </c>
      <c r="I780" s="66">
        <v>495</v>
      </c>
    </row>
    <row r="781" spans="2:9" x14ac:dyDescent="0.25">
      <c r="B781" s="22" t="s">
        <v>161</v>
      </c>
      <c r="C781" s="22" t="s">
        <v>48</v>
      </c>
      <c r="D781" s="22" t="s">
        <v>616</v>
      </c>
      <c r="E781" s="22" t="s">
        <v>2242</v>
      </c>
      <c r="F781" s="22"/>
      <c r="G781" s="22" t="s">
        <v>170</v>
      </c>
      <c r="H781" s="22" t="s">
        <v>152</v>
      </c>
      <c r="I781" s="66">
        <v>245</v>
      </c>
    </row>
    <row r="782" spans="2:9" x14ac:dyDescent="0.25">
      <c r="B782" s="22" t="s">
        <v>162</v>
      </c>
      <c r="C782" s="22" t="s">
        <v>49</v>
      </c>
      <c r="D782" s="22" t="s">
        <v>616</v>
      </c>
      <c r="E782" s="22" t="s">
        <v>2243</v>
      </c>
      <c r="F782" s="22"/>
      <c r="G782" s="22" t="s">
        <v>170</v>
      </c>
      <c r="H782" s="22" t="s">
        <v>152</v>
      </c>
      <c r="I782" s="66">
        <v>245</v>
      </c>
    </row>
    <row r="783" spans="2:9" x14ac:dyDescent="0.25">
      <c r="B783" s="22" t="s">
        <v>163</v>
      </c>
      <c r="C783" s="22" t="s">
        <v>50</v>
      </c>
      <c r="D783" s="22" t="s">
        <v>616</v>
      </c>
      <c r="E783" s="22" t="s">
        <v>2244</v>
      </c>
      <c r="F783" s="22"/>
      <c r="G783" s="22" t="s">
        <v>170</v>
      </c>
      <c r="H783" s="22" t="s">
        <v>152</v>
      </c>
      <c r="I783" s="66">
        <v>245</v>
      </c>
    </row>
    <row r="784" spans="2:9" x14ac:dyDescent="0.25">
      <c r="B784" s="22" t="s">
        <v>166</v>
      </c>
      <c r="C784" s="22" t="s">
        <v>58</v>
      </c>
      <c r="D784" s="22" t="s">
        <v>616</v>
      </c>
      <c r="E784" s="22" t="s">
        <v>2245</v>
      </c>
      <c r="F784" s="22"/>
      <c r="G784" s="22" t="s">
        <v>170</v>
      </c>
      <c r="H784" s="22" t="s">
        <v>152</v>
      </c>
      <c r="I784" s="66">
        <v>245</v>
      </c>
    </row>
    <row r="785" spans="2:9" x14ac:dyDescent="0.25">
      <c r="B785" s="22" t="s">
        <v>291</v>
      </c>
      <c r="C785" s="22" t="s">
        <v>247</v>
      </c>
      <c r="D785" s="22" t="s">
        <v>616</v>
      </c>
      <c r="E785" s="22" t="s">
        <v>2246</v>
      </c>
      <c r="F785" s="22"/>
      <c r="G785" s="22" t="s">
        <v>170</v>
      </c>
      <c r="H785" s="22" t="s">
        <v>152</v>
      </c>
      <c r="I785" s="66">
        <v>245</v>
      </c>
    </row>
    <row r="786" spans="2:9" x14ac:dyDescent="0.25">
      <c r="B786" s="22" t="s">
        <v>83</v>
      </c>
      <c r="C786" s="22" t="s">
        <v>326</v>
      </c>
      <c r="D786" s="22" t="s">
        <v>616</v>
      </c>
      <c r="E786" s="22" t="s">
        <v>2247</v>
      </c>
      <c r="F786" s="22"/>
      <c r="G786" s="22" t="s">
        <v>170</v>
      </c>
      <c r="H786" s="22" t="s">
        <v>152</v>
      </c>
      <c r="I786" s="66">
        <v>245</v>
      </c>
    </row>
    <row r="787" spans="2:9" x14ac:dyDescent="0.25">
      <c r="B787" s="22" t="s">
        <v>321</v>
      </c>
      <c r="C787" s="22" t="s">
        <v>330</v>
      </c>
      <c r="D787" s="22" t="s">
        <v>616</v>
      </c>
      <c r="E787" s="22" t="s">
        <v>2248</v>
      </c>
      <c r="F787" s="22"/>
      <c r="G787" s="22" t="s">
        <v>170</v>
      </c>
      <c r="H787" s="22" t="s">
        <v>152</v>
      </c>
      <c r="I787" s="66">
        <v>245</v>
      </c>
    </row>
    <row r="788" spans="2:9" x14ac:dyDescent="0.25">
      <c r="B788" s="22" t="s">
        <v>149</v>
      </c>
      <c r="C788" s="22" t="s">
        <v>150</v>
      </c>
      <c r="D788" s="22" t="s">
        <v>568</v>
      </c>
      <c r="E788" s="22" t="s">
        <v>2249</v>
      </c>
      <c r="F788" s="22"/>
      <c r="G788" s="22" t="s">
        <v>170</v>
      </c>
      <c r="H788" s="22" t="s">
        <v>152</v>
      </c>
      <c r="I788" s="66">
        <v>405</v>
      </c>
    </row>
    <row r="789" spans="2:9" x14ac:dyDescent="0.25">
      <c r="B789" s="22" t="s">
        <v>156</v>
      </c>
      <c r="C789" s="22" t="s">
        <v>157</v>
      </c>
      <c r="D789" s="22" t="s">
        <v>568</v>
      </c>
      <c r="E789" s="22" t="s">
        <v>2250</v>
      </c>
      <c r="F789" s="22"/>
      <c r="G789" s="22" t="s">
        <v>170</v>
      </c>
      <c r="H789" s="22" t="s">
        <v>152</v>
      </c>
      <c r="I789" s="66">
        <v>405</v>
      </c>
    </row>
    <row r="790" spans="2:9" x14ac:dyDescent="0.25">
      <c r="B790" s="22" t="s">
        <v>293</v>
      </c>
      <c r="C790" s="22" t="s">
        <v>294</v>
      </c>
      <c r="D790" s="22" t="s">
        <v>568</v>
      </c>
      <c r="E790" s="22" t="s">
        <v>2251</v>
      </c>
      <c r="F790" s="22"/>
      <c r="G790" s="22" t="s">
        <v>170</v>
      </c>
      <c r="H790" s="22" t="s">
        <v>152</v>
      </c>
      <c r="I790" s="66">
        <v>391</v>
      </c>
    </row>
    <row r="791" spans="2:9" x14ac:dyDescent="0.25">
      <c r="B791" s="22" t="s">
        <v>159</v>
      </c>
      <c r="C791" s="22" t="s">
        <v>61</v>
      </c>
      <c r="D791" s="22" t="s">
        <v>568</v>
      </c>
      <c r="E791" s="22" t="s">
        <v>2252</v>
      </c>
      <c r="F791" s="22"/>
      <c r="G791" s="22" t="s">
        <v>170</v>
      </c>
      <c r="H791" s="22" t="s">
        <v>152</v>
      </c>
      <c r="I791" s="66">
        <v>405</v>
      </c>
    </row>
    <row r="792" spans="2:9" x14ac:dyDescent="0.25">
      <c r="B792" s="22" t="s">
        <v>153</v>
      </c>
      <c r="C792" s="22" t="s">
        <v>53</v>
      </c>
      <c r="D792" s="22" t="s">
        <v>568</v>
      </c>
      <c r="E792" s="22" t="s">
        <v>2253</v>
      </c>
      <c r="F792" s="22"/>
      <c r="G792" s="22" t="s">
        <v>170</v>
      </c>
      <c r="H792" s="22" t="s">
        <v>152</v>
      </c>
      <c r="I792" s="66">
        <v>401</v>
      </c>
    </row>
    <row r="793" spans="2:9" x14ac:dyDescent="0.25">
      <c r="B793" s="22" t="s">
        <v>162</v>
      </c>
      <c r="C793" s="22" t="s">
        <v>49</v>
      </c>
      <c r="D793" s="22" t="s">
        <v>884</v>
      </c>
      <c r="E793" s="22" t="s">
        <v>2254</v>
      </c>
      <c r="F793" s="22"/>
      <c r="G793" s="22" t="s">
        <v>170</v>
      </c>
      <c r="H793" s="22" t="s">
        <v>152</v>
      </c>
      <c r="I793" s="66">
        <v>300</v>
      </c>
    </row>
    <row r="794" spans="2:9" x14ac:dyDescent="0.25">
      <c r="B794" s="22" t="s">
        <v>164</v>
      </c>
      <c r="C794" s="22" t="s">
        <v>51</v>
      </c>
      <c r="D794" s="22" t="s">
        <v>884</v>
      </c>
      <c r="E794" s="22" t="s">
        <v>2255</v>
      </c>
      <c r="F794" s="22"/>
      <c r="G794" s="22" t="s">
        <v>170</v>
      </c>
      <c r="H794" s="22" t="s">
        <v>152</v>
      </c>
      <c r="I794" s="66">
        <v>300</v>
      </c>
    </row>
    <row r="795" spans="2:9" x14ac:dyDescent="0.25">
      <c r="B795" s="22" t="s">
        <v>167</v>
      </c>
      <c r="C795" s="22" t="s">
        <v>52</v>
      </c>
      <c r="D795" s="22" t="s">
        <v>884</v>
      </c>
      <c r="E795" s="22" t="s">
        <v>2256</v>
      </c>
      <c r="F795" s="22"/>
      <c r="G795" s="22" t="s">
        <v>170</v>
      </c>
      <c r="H795" s="22" t="s">
        <v>152</v>
      </c>
      <c r="I795" s="66">
        <v>300</v>
      </c>
    </row>
    <row r="796" spans="2:9" x14ac:dyDescent="0.25">
      <c r="B796" s="22" t="s">
        <v>165</v>
      </c>
      <c r="C796" s="22" t="s">
        <v>56</v>
      </c>
      <c r="D796" s="22" t="s">
        <v>884</v>
      </c>
      <c r="E796" s="22" t="s">
        <v>2257</v>
      </c>
      <c r="F796" s="22"/>
      <c r="G796" s="22" t="s">
        <v>170</v>
      </c>
      <c r="H796" s="22" t="s">
        <v>152</v>
      </c>
      <c r="I796" s="66">
        <v>300</v>
      </c>
    </row>
    <row r="797" spans="2:9" x14ac:dyDescent="0.25">
      <c r="B797" s="22" t="s">
        <v>161</v>
      </c>
      <c r="C797" s="22" t="s">
        <v>48</v>
      </c>
      <c r="D797" s="22" t="s">
        <v>817</v>
      </c>
      <c r="E797" s="22" t="s">
        <v>2258</v>
      </c>
      <c r="F797" s="22"/>
      <c r="G797" s="22" t="s">
        <v>2135</v>
      </c>
      <c r="H797" s="22" t="s">
        <v>152</v>
      </c>
      <c r="I797" s="66">
        <v>384.33</v>
      </c>
    </row>
    <row r="798" spans="2:9" x14ac:dyDescent="0.25">
      <c r="B798" s="22" t="s">
        <v>167</v>
      </c>
      <c r="C798" s="22" t="s">
        <v>52</v>
      </c>
      <c r="D798" s="22" t="s">
        <v>817</v>
      </c>
      <c r="E798" s="22" t="s">
        <v>2259</v>
      </c>
      <c r="F798" s="22"/>
      <c r="G798" s="22" t="s">
        <v>2135</v>
      </c>
      <c r="H798" s="22" t="s">
        <v>152</v>
      </c>
      <c r="I798" s="66">
        <v>409.21</v>
      </c>
    </row>
    <row r="799" spans="2:9" x14ac:dyDescent="0.25">
      <c r="B799" s="22" t="s">
        <v>165</v>
      </c>
      <c r="C799" s="22" t="s">
        <v>56</v>
      </c>
      <c r="D799" s="22" t="s">
        <v>817</v>
      </c>
      <c r="E799" s="22" t="s">
        <v>2260</v>
      </c>
      <c r="F799" s="22"/>
      <c r="G799" s="22" t="s">
        <v>2135</v>
      </c>
      <c r="H799" s="22" t="s">
        <v>152</v>
      </c>
      <c r="I799" s="66">
        <v>409.21</v>
      </c>
    </row>
    <row r="800" spans="2:9" x14ac:dyDescent="0.25">
      <c r="B800" s="22" t="s">
        <v>163</v>
      </c>
      <c r="C800" s="22" t="s">
        <v>50</v>
      </c>
      <c r="D800" s="22" t="s">
        <v>638</v>
      </c>
      <c r="E800" s="22" t="s">
        <v>2261</v>
      </c>
      <c r="F800" s="22"/>
      <c r="G800" s="22" t="s">
        <v>2135</v>
      </c>
      <c r="H800" s="22" t="s">
        <v>152</v>
      </c>
      <c r="I800" s="66">
        <v>390.17</v>
      </c>
    </row>
    <row r="801" spans="2:9" x14ac:dyDescent="0.25">
      <c r="B801" s="22" t="s">
        <v>167</v>
      </c>
      <c r="C801" s="22" t="s">
        <v>52</v>
      </c>
      <c r="D801" s="22" t="s">
        <v>638</v>
      </c>
      <c r="E801" s="22" t="s">
        <v>2262</v>
      </c>
      <c r="F801" s="22"/>
      <c r="G801" s="22" t="s">
        <v>2135</v>
      </c>
      <c r="H801" s="22" t="s">
        <v>152</v>
      </c>
      <c r="I801" s="66">
        <v>409.21</v>
      </c>
    </row>
    <row r="802" spans="2:9" x14ac:dyDescent="0.25">
      <c r="B802" s="22" t="s">
        <v>165</v>
      </c>
      <c r="C802" s="22" t="s">
        <v>56</v>
      </c>
      <c r="D802" s="22" t="s">
        <v>638</v>
      </c>
      <c r="E802" s="22" t="s">
        <v>2263</v>
      </c>
      <c r="F802" s="22"/>
      <c r="G802" s="22" t="s">
        <v>2135</v>
      </c>
      <c r="H802" s="22" t="s">
        <v>152</v>
      </c>
      <c r="I802" s="66">
        <v>409.21</v>
      </c>
    </row>
    <row r="803" spans="2:9" x14ac:dyDescent="0.25">
      <c r="B803" s="22" t="s">
        <v>83</v>
      </c>
      <c r="C803" s="22" t="s">
        <v>326</v>
      </c>
      <c r="D803" s="22" t="s">
        <v>638</v>
      </c>
      <c r="E803" s="22" t="s">
        <v>2264</v>
      </c>
      <c r="F803" s="22"/>
      <c r="G803" s="22" t="s">
        <v>2135</v>
      </c>
      <c r="H803" s="22" t="s">
        <v>152</v>
      </c>
      <c r="I803" s="66">
        <v>397.35</v>
      </c>
    </row>
    <row r="804" spans="2:9" x14ac:dyDescent="0.25">
      <c r="B804" s="22" t="s">
        <v>161</v>
      </c>
      <c r="C804" s="22" t="s">
        <v>48</v>
      </c>
      <c r="D804" s="22" t="s">
        <v>669</v>
      </c>
      <c r="E804" s="22" t="s">
        <v>2265</v>
      </c>
      <c r="F804" s="22"/>
      <c r="G804" s="22" t="s">
        <v>170</v>
      </c>
      <c r="H804" s="22" t="s">
        <v>152</v>
      </c>
      <c r="I804" s="66">
        <v>250</v>
      </c>
    </row>
    <row r="805" spans="2:9" x14ac:dyDescent="0.25">
      <c r="B805" s="22" t="s">
        <v>163</v>
      </c>
      <c r="C805" s="22" t="s">
        <v>50</v>
      </c>
      <c r="D805" s="22" t="s">
        <v>669</v>
      </c>
      <c r="E805" s="22" t="s">
        <v>2266</v>
      </c>
      <c r="F805" s="22"/>
      <c r="G805" s="22" t="s">
        <v>170</v>
      </c>
      <c r="H805" s="22" t="s">
        <v>152</v>
      </c>
      <c r="I805" s="66">
        <v>250</v>
      </c>
    </row>
    <row r="806" spans="2:9" x14ac:dyDescent="0.25">
      <c r="B806" s="22" t="s">
        <v>167</v>
      </c>
      <c r="C806" s="22" t="s">
        <v>52</v>
      </c>
      <c r="D806" s="22" t="s">
        <v>669</v>
      </c>
      <c r="E806" s="22" t="s">
        <v>2267</v>
      </c>
      <c r="F806" s="22"/>
      <c r="G806" s="22" t="s">
        <v>170</v>
      </c>
      <c r="H806" s="22" t="s">
        <v>152</v>
      </c>
      <c r="I806" s="66">
        <v>250</v>
      </c>
    </row>
    <row r="807" spans="2:9" x14ac:dyDescent="0.25">
      <c r="B807" s="22" t="s">
        <v>165</v>
      </c>
      <c r="C807" s="22" t="s">
        <v>56</v>
      </c>
      <c r="D807" s="22" t="s">
        <v>669</v>
      </c>
      <c r="E807" s="22" t="s">
        <v>2268</v>
      </c>
      <c r="F807" s="22"/>
      <c r="G807" s="22" t="s">
        <v>170</v>
      </c>
      <c r="H807" s="22" t="s">
        <v>152</v>
      </c>
      <c r="I807" s="66">
        <v>250</v>
      </c>
    </row>
    <row r="808" spans="2:9" x14ac:dyDescent="0.25">
      <c r="B808" s="22" t="s">
        <v>291</v>
      </c>
      <c r="C808" s="22" t="s">
        <v>247</v>
      </c>
      <c r="D808" s="22" t="s">
        <v>669</v>
      </c>
      <c r="E808" s="22" t="s">
        <v>2269</v>
      </c>
      <c r="F808" s="22"/>
      <c r="G808" s="22" t="s">
        <v>170</v>
      </c>
      <c r="H808" s="22" t="s">
        <v>152</v>
      </c>
      <c r="I808" s="66">
        <v>250</v>
      </c>
    </row>
    <row r="809" spans="2:9" x14ac:dyDescent="0.25">
      <c r="B809" s="22" t="s">
        <v>83</v>
      </c>
      <c r="C809" s="22" t="s">
        <v>326</v>
      </c>
      <c r="D809" s="22" t="s">
        <v>669</v>
      </c>
      <c r="E809" s="22" t="s">
        <v>2270</v>
      </c>
      <c r="F809" s="22"/>
      <c r="G809" s="22" t="s">
        <v>170</v>
      </c>
      <c r="H809" s="22" t="s">
        <v>152</v>
      </c>
      <c r="I809" s="66">
        <v>250</v>
      </c>
    </row>
    <row r="810" spans="2:9" x14ac:dyDescent="0.25">
      <c r="B810" s="22" t="s">
        <v>381</v>
      </c>
      <c r="C810" s="22" t="s">
        <v>382</v>
      </c>
      <c r="D810" s="22" t="s">
        <v>782</v>
      </c>
      <c r="E810" s="22" t="s">
        <v>2271</v>
      </c>
      <c r="F810" s="22"/>
      <c r="G810" s="22" t="s">
        <v>170</v>
      </c>
      <c r="H810" s="22" t="s">
        <v>152</v>
      </c>
      <c r="I810" s="66">
        <v>400</v>
      </c>
    </row>
    <row r="811" spans="2:9" x14ac:dyDescent="0.25">
      <c r="B811" s="22" t="s">
        <v>165</v>
      </c>
      <c r="C811" s="22" t="s">
        <v>56</v>
      </c>
      <c r="D811" s="22" t="s">
        <v>782</v>
      </c>
      <c r="E811" s="22" t="s">
        <v>2272</v>
      </c>
      <c r="F811" s="22"/>
      <c r="G811" s="22" t="s">
        <v>170</v>
      </c>
      <c r="H811" s="22" t="s">
        <v>152</v>
      </c>
      <c r="I811" s="66">
        <v>400</v>
      </c>
    </row>
    <row r="812" spans="2:9" x14ac:dyDescent="0.25">
      <c r="B812" s="22" t="s">
        <v>166</v>
      </c>
      <c r="C812" s="22" t="s">
        <v>58</v>
      </c>
      <c r="D812" s="22" t="s">
        <v>782</v>
      </c>
      <c r="E812" s="22" t="s">
        <v>2273</v>
      </c>
      <c r="F812" s="22"/>
      <c r="G812" s="22" t="s">
        <v>170</v>
      </c>
      <c r="H812" s="22" t="s">
        <v>152</v>
      </c>
      <c r="I812" s="66">
        <v>400</v>
      </c>
    </row>
    <row r="813" spans="2:9" x14ac:dyDescent="0.25">
      <c r="B813" s="22" t="s">
        <v>291</v>
      </c>
      <c r="C813" s="22" t="s">
        <v>247</v>
      </c>
      <c r="D813" s="22" t="s">
        <v>782</v>
      </c>
      <c r="E813" s="22" t="s">
        <v>2274</v>
      </c>
      <c r="F813" s="22"/>
      <c r="G813" s="22" t="s">
        <v>170</v>
      </c>
      <c r="H813" s="22" t="s">
        <v>152</v>
      </c>
      <c r="I813" s="66">
        <v>400</v>
      </c>
    </row>
    <row r="814" spans="2:9" x14ac:dyDescent="0.25">
      <c r="B814" s="22" t="s">
        <v>149</v>
      </c>
      <c r="C814" s="22" t="s">
        <v>150</v>
      </c>
      <c r="D814" s="22" t="s">
        <v>857</v>
      </c>
      <c r="E814" s="22" t="s">
        <v>2275</v>
      </c>
      <c r="F814" s="22"/>
      <c r="G814" s="22" t="s">
        <v>2135</v>
      </c>
      <c r="H814" s="22" t="s">
        <v>152</v>
      </c>
      <c r="I814" s="66">
        <v>371.73</v>
      </c>
    </row>
    <row r="815" spans="2:9" x14ac:dyDescent="0.25">
      <c r="B815" s="22" t="s">
        <v>160</v>
      </c>
      <c r="C815" s="22" t="s">
        <v>62</v>
      </c>
      <c r="D815" s="22" t="s">
        <v>857</v>
      </c>
      <c r="E815" s="22" t="s">
        <v>2276</v>
      </c>
      <c r="F815" s="22"/>
      <c r="G815" s="22" t="s">
        <v>2135</v>
      </c>
      <c r="H815" s="22" t="s">
        <v>152</v>
      </c>
      <c r="I815" s="66">
        <v>375.11</v>
      </c>
    </row>
    <row r="816" spans="2:9" x14ac:dyDescent="0.25">
      <c r="B816" s="22" t="s">
        <v>160</v>
      </c>
      <c r="C816" s="22" t="s">
        <v>62</v>
      </c>
      <c r="D816" s="22" t="s">
        <v>857</v>
      </c>
      <c r="E816" s="22" t="s">
        <v>2276</v>
      </c>
      <c r="F816" s="22"/>
      <c r="G816" s="22" t="s">
        <v>2135</v>
      </c>
      <c r="H816" s="22" t="s">
        <v>152</v>
      </c>
      <c r="I816" s="66">
        <v>375.11</v>
      </c>
    </row>
    <row r="817" spans="2:9" x14ac:dyDescent="0.25">
      <c r="B817" s="22" t="s">
        <v>153</v>
      </c>
      <c r="C817" s="22" t="s">
        <v>53</v>
      </c>
      <c r="D817" s="22" t="s">
        <v>857</v>
      </c>
      <c r="E817" s="22" t="s">
        <v>2277</v>
      </c>
      <c r="F817" s="22"/>
      <c r="G817" s="22" t="s">
        <v>2135</v>
      </c>
      <c r="H817" s="22" t="s">
        <v>152</v>
      </c>
      <c r="I817" s="66">
        <v>375.65</v>
      </c>
    </row>
    <row r="818" spans="2:9" x14ac:dyDescent="0.25">
      <c r="B818" s="22" t="s">
        <v>381</v>
      </c>
      <c r="C818" s="22" t="s">
        <v>382</v>
      </c>
      <c r="D818" s="22" t="s">
        <v>950</v>
      </c>
      <c r="E818" s="22" t="s">
        <v>2278</v>
      </c>
      <c r="F818" s="22"/>
      <c r="G818" s="22" t="s">
        <v>170</v>
      </c>
      <c r="H818" s="22" t="s">
        <v>152</v>
      </c>
      <c r="I818" s="66">
        <v>275</v>
      </c>
    </row>
    <row r="819" spans="2:9" x14ac:dyDescent="0.25">
      <c r="B819" s="22" t="s">
        <v>167</v>
      </c>
      <c r="C819" s="22" t="s">
        <v>52</v>
      </c>
      <c r="D819" s="22" t="s">
        <v>913</v>
      </c>
      <c r="E819" s="22" t="s">
        <v>2279</v>
      </c>
      <c r="F819" s="22"/>
      <c r="G819" s="22" t="s">
        <v>2135</v>
      </c>
      <c r="H819" s="22" t="s">
        <v>152</v>
      </c>
      <c r="I819" s="66">
        <v>409.21</v>
      </c>
    </row>
    <row r="820" spans="2:9" x14ac:dyDescent="0.25">
      <c r="B820" s="22" t="s">
        <v>165</v>
      </c>
      <c r="C820" s="22" t="s">
        <v>56</v>
      </c>
      <c r="D820" s="22" t="s">
        <v>913</v>
      </c>
      <c r="E820" s="22" t="s">
        <v>2280</v>
      </c>
      <c r="F820" s="22"/>
      <c r="G820" s="22" t="s">
        <v>2135</v>
      </c>
      <c r="H820" s="22" t="s">
        <v>152</v>
      </c>
      <c r="I820" s="66">
        <v>409.21</v>
      </c>
    </row>
    <row r="821" spans="2:9" x14ac:dyDescent="0.25">
      <c r="B821" s="22" t="s">
        <v>166</v>
      </c>
      <c r="C821" s="22" t="s">
        <v>58</v>
      </c>
      <c r="D821" s="22" t="s">
        <v>913</v>
      </c>
      <c r="E821" s="22" t="s">
        <v>2281</v>
      </c>
      <c r="F821" s="22"/>
      <c r="G821" s="22" t="s">
        <v>2135</v>
      </c>
      <c r="H821" s="22" t="s">
        <v>152</v>
      </c>
      <c r="I821" s="66">
        <v>400.41</v>
      </c>
    </row>
    <row r="822" spans="2:9" x14ac:dyDescent="0.25">
      <c r="B822" s="22" t="s">
        <v>321</v>
      </c>
      <c r="C822" s="22" t="s">
        <v>330</v>
      </c>
      <c r="D822" s="22" t="s">
        <v>913</v>
      </c>
      <c r="E822" s="22" t="s">
        <v>2282</v>
      </c>
      <c r="F822" s="22"/>
      <c r="G822" s="22" t="s">
        <v>2135</v>
      </c>
      <c r="H822" s="22" t="s">
        <v>152</v>
      </c>
      <c r="I822" s="66">
        <v>383.62</v>
      </c>
    </row>
    <row r="823" spans="2:9" x14ac:dyDescent="0.25">
      <c r="B823" s="22" t="s">
        <v>83</v>
      </c>
      <c r="C823" s="22" t="s">
        <v>326</v>
      </c>
      <c r="D823" s="22" t="s">
        <v>654</v>
      </c>
      <c r="E823" s="22" t="s">
        <v>2283</v>
      </c>
      <c r="F823" s="22"/>
      <c r="G823" s="22" t="s">
        <v>2135</v>
      </c>
      <c r="H823" s="22" t="s">
        <v>152</v>
      </c>
      <c r="I823" s="66">
        <v>397.35</v>
      </c>
    </row>
    <row r="824" spans="2:9" x14ac:dyDescent="0.25">
      <c r="B824" s="22" t="s">
        <v>167</v>
      </c>
      <c r="C824" s="22" t="s">
        <v>52</v>
      </c>
      <c r="D824" s="22" t="s">
        <v>1078</v>
      </c>
      <c r="E824" s="22" t="s">
        <v>2284</v>
      </c>
      <c r="F824" s="22"/>
      <c r="G824" s="22" t="s">
        <v>170</v>
      </c>
      <c r="H824" s="22" t="s">
        <v>152</v>
      </c>
      <c r="I824" s="66">
        <v>350</v>
      </c>
    </row>
    <row r="825" spans="2:9" x14ac:dyDescent="0.25">
      <c r="B825" s="22" t="s">
        <v>165</v>
      </c>
      <c r="C825" s="22" t="s">
        <v>56</v>
      </c>
      <c r="D825" s="22" t="s">
        <v>1078</v>
      </c>
      <c r="E825" s="22" t="s">
        <v>2285</v>
      </c>
      <c r="F825" s="22"/>
      <c r="G825" s="22" t="s">
        <v>170</v>
      </c>
      <c r="H825" s="22" t="s">
        <v>152</v>
      </c>
      <c r="I825" s="66">
        <v>350</v>
      </c>
    </row>
    <row r="826" spans="2:9" x14ac:dyDescent="0.25">
      <c r="B826" s="22" t="s">
        <v>161</v>
      </c>
      <c r="C826" s="22" t="s">
        <v>48</v>
      </c>
      <c r="D826" s="22" t="s">
        <v>712</v>
      </c>
      <c r="E826" s="22" t="s">
        <v>2286</v>
      </c>
      <c r="F826" s="22"/>
      <c r="G826" s="22" t="s">
        <v>170</v>
      </c>
      <c r="H826" s="22" t="s">
        <v>152</v>
      </c>
      <c r="I826" s="66">
        <v>235</v>
      </c>
    </row>
    <row r="827" spans="2:9" x14ac:dyDescent="0.25">
      <c r="B827" s="22" t="s">
        <v>162</v>
      </c>
      <c r="C827" s="22" t="s">
        <v>49</v>
      </c>
      <c r="D827" s="22" t="s">
        <v>712</v>
      </c>
      <c r="E827" s="22" t="s">
        <v>2287</v>
      </c>
      <c r="F827" s="22"/>
      <c r="G827" s="22" t="s">
        <v>170</v>
      </c>
      <c r="H827" s="22" t="s">
        <v>152</v>
      </c>
      <c r="I827" s="66">
        <v>275</v>
      </c>
    </row>
    <row r="828" spans="2:9" x14ac:dyDescent="0.25">
      <c r="B828" s="22" t="s">
        <v>163</v>
      </c>
      <c r="C828" s="22" t="s">
        <v>50</v>
      </c>
      <c r="D828" s="22" t="s">
        <v>712</v>
      </c>
      <c r="E828" s="22" t="s">
        <v>2288</v>
      </c>
      <c r="F828" s="22"/>
      <c r="G828" s="22" t="s">
        <v>170</v>
      </c>
      <c r="H828" s="22" t="s">
        <v>152</v>
      </c>
      <c r="I828" s="66">
        <v>235</v>
      </c>
    </row>
    <row r="829" spans="2:9" x14ac:dyDescent="0.25">
      <c r="B829" s="22" t="s">
        <v>167</v>
      </c>
      <c r="C829" s="22" t="s">
        <v>52</v>
      </c>
      <c r="D829" s="22" t="s">
        <v>712</v>
      </c>
      <c r="E829" s="22" t="s">
        <v>2289</v>
      </c>
      <c r="F829" s="22"/>
      <c r="G829" s="22" t="s">
        <v>170</v>
      </c>
      <c r="H829" s="22" t="s">
        <v>152</v>
      </c>
      <c r="I829" s="66">
        <v>235</v>
      </c>
    </row>
    <row r="830" spans="2:9" x14ac:dyDescent="0.25">
      <c r="B830" s="22" t="s">
        <v>165</v>
      </c>
      <c r="C830" s="22" t="s">
        <v>56</v>
      </c>
      <c r="D830" s="22" t="s">
        <v>712</v>
      </c>
      <c r="E830" s="22" t="s">
        <v>2290</v>
      </c>
      <c r="F830" s="22"/>
      <c r="G830" s="22" t="s">
        <v>170</v>
      </c>
      <c r="H830" s="22" t="s">
        <v>152</v>
      </c>
      <c r="I830" s="66">
        <v>235</v>
      </c>
    </row>
    <row r="831" spans="2:9" x14ac:dyDescent="0.25">
      <c r="B831" s="22" t="s">
        <v>291</v>
      </c>
      <c r="C831" s="22" t="s">
        <v>247</v>
      </c>
      <c r="D831" s="22" t="s">
        <v>712</v>
      </c>
      <c r="E831" s="22" t="s">
        <v>2291</v>
      </c>
      <c r="F831" s="22"/>
      <c r="G831" s="22" t="s">
        <v>170</v>
      </c>
      <c r="H831" s="22" t="s">
        <v>152</v>
      </c>
      <c r="I831" s="66">
        <v>275</v>
      </c>
    </row>
    <row r="832" spans="2:9" x14ac:dyDescent="0.25">
      <c r="B832" s="22" t="s">
        <v>321</v>
      </c>
      <c r="C832" s="22" t="s">
        <v>330</v>
      </c>
      <c r="D832" s="22" t="s">
        <v>712</v>
      </c>
      <c r="E832" s="22" t="s">
        <v>2292</v>
      </c>
      <c r="F832" s="22"/>
      <c r="G832" s="22" t="s">
        <v>170</v>
      </c>
      <c r="H832" s="22" t="s">
        <v>152</v>
      </c>
      <c r="I832" s="66">
        <v>275</v>
      </c>
    </row>
    <row r="833" spans="2:9" x14ac:dyDescent="0.25">
      <c r="B833" s="22" t="s">
        <v>381</v>
      </c>
      <c r="C833" s="22" t="s">
        <v>382</v>
      </c>
      <c r="D833" s="22" t="s">
        <v>987</v>
      </c>
      <c r="E833" s="22" t="s">
        <v>2293</v>
      </c>
      <c r="F833" s="22"/>
      <c r="G833" s="22" t="s">
        <v>459</v>
      </c>
      <c r="H833" s="22" t="s">
        <v>152</v>
      </c>
      <c r="I833" s="66">
        <v>160.5</v>
      </c>
    </row>
    <row r="834" spans="2:9" x14ac:dyDescent="0.25">
      <c r="B834" s="22" t="s">
        <v>167</v>
      </c>
      <c r="C834" s="22" t="s">
        <v>52</v>
      </c>
      <c r="D834" s="22" t="s">
        <v>1014</v>
      </c>
      <c r="E834" s="22" t="s">
        <v>2294</v>
      </c>
      <c r="F834" s="22"/>
      <c r="G834" s="22" t="s">
        <v>2135</v>
      </c>
      <c r="H834" s="22" t="s">
        <v>152</v>
      </c>
      <c r="I834" s="66">
        <v>409.21</v>
      </c>
    </row>
    <row r="835" spans="2:9" x14ac:dyDescent="0.25">
      <c r="B835" s="22" t="s">
        <v>165</v>
      </c>
      <c r="C835" s="22" t="s">
        <v>56</v>
      </c>
      <c r="D835" s="22" t="s">
        <v>1014</v>
      </c>
      <c r="E835" s="22" t="s">
        <v>2295</v>
      </c>
      <c r="F835" s="22"/>
      <c r="G835" s="22" t="s">
        <v>2135</v>
      </c>
      <c r="H835" s="22" t="s">
        <v>152</v>
      </c>
      <c r="I835" s="66">
        <v>409.21</v>
      </c>
    </row>
    <row r="836" spans="2:9" x14ac:dyDescent="0.25">
      <c r="B836" s="22" t="s">
        <v>381</v>
      </c>
      <c r="C836" s="22" t="s">
        <v>382</v>
      </c>
      <c r="D836" s="22" t="s">
        <v>771</v>
      </c>
      <c r="E836" s="22" t="s">
        <v>2296</v>
      </c>
      <c r="F836" s="22"/>
      <c r="G836" s="22" t="s">
        <v>459</v>
      </c>
      <c r="H836" s="22" t="s">
        <v>152</v>
      </c>
      <c r="I836" s="66">
        <v>160.5</v>
      </c>
    </row>
    <row r="837" spans="2:9" x14ac:dyDescent="0.25">
      <c r="B837" s="22" t="s">
        <v>161</v>
      </c>
      <c r="C837" s="22" t="s">
        <v>48</v>
      </c>
      <c r="D837" s="22" t="s">
        <v>896</v>
      </c>
      <c r="E837" s="22" t="s">
        <v>2297</v>
      </c>
      <c r="F837" s="22"/>
      <c r="G837" s="22" t="s">
        <v>170</v>
      </c>
      <c r="H837" s="22" t="s">
        <v>152</v>
      </c>
      <c r="I837" s="66">
        <v>332</v>
      </c>
    </row>
    <row r="838" spans="2:9" x14ac:dyDescent="0.25">
      <c r="B838" s="22" t="s">
        <v>162</v>
      </c>
      <c r="C838" s="22" t="s">
        <v>49</v>
      </c>
      <c r="D838" s="22" t="s">
        <v>896</v>
      </c>
      <c r="E838" s="22" t="s">
        <v>2298</v>
      </c>
      <c r="F838" s="22"/>
      <c r="G838" s="22" t="s">
        <v>170</v>
      </c>
      <c r="H838" s="22" t="s">
        <v>152</v>
      </c>
      <c r="I838" s="66">
        <v>332</v>
      </c>
    </row>
    <row r="839" spans="2:9" x14ac:dyDescent="0.25">
      <c r="B839" s="22" t="s">
        <v>163</v>
      </c>
      <c r="C839" s="22" t="s">
        <v>50</v>
      </c>
      <c r="D839" s="22" t="s">
        <v>896</v>
      </c>
      <c r="E839" s="22" t="s">
        <v>2299</v>
      </c>
      <c r="F839" s="22"/>
      <c r="G839" s="22" t="s">
        <v>170</v>
      </c>
      <c r="H839" s="22" t="s">
        <v>152</v>
      </c>
      <c r="I839" s="66">
        <v>332</v>
      </c>
    </row>
    <row r="840" spans="2:9" x14ac:dyDescent="0.25">
      <c r="B840" s="22" t="s">
        <v>167</v>
      </c>
      <c r="C840" s="22" t="s">
        <v>52</v>
      </c>
      <c r="D840" s="22" t="s">
        <v>896</v>
      </c>
      <c r="E840" s="22" t="s">
        <v>2300</v>
      </c>
      <c r="F840" s="22"/>
      <c r="G840" s="22" t="s">
        <v>170</v>
      </c>
      <c r="H840" s="22" t="s">
        <v>152</v>
      </c>
      <c r="I840" s="66">
        <v>332</v>
      </c>
    </row>
    <row r="841" spans="2:9" x14ac:dyDescent="0.25">
      <c r="B841" s="22" t="s">
        <v>165</v>
      </c>
      <c r="C841" s="22" t="s">
        <v>56</v>
      </c>
      <c r="D841" s="22" t="s">
        <v>896</v>
      </c>
      <c r="E841" s="22" t="s">
        <v>2301</v>
      </c>
      <c r="F841" s="22"/>
      <c r="G841" s="22" t="s">
        <v>170</v>
      </c>
      <c r="H841" s="22" t="s">
        <v>152</v>
      </c>
      <c r="I841" s="66">
        <v>332</v>
      </c>
    </row>
    <row r="842" spans="2:9" x14ac:dyDescent="0.25">
      <c r="B842" s="22" t="s">
        <v>166</v>
      </c>
      <c r="C842" s="22" t="s">
        <v>58</v>
      </c>
      <c r="D842" s="22" t="s">
        <v>896</v>
      </c>
      <c r="E842" s="22" t="s">
        <v>2302</v>
      </c>
      <c r="F842" s="22"/>
      <c r="G842" s="22" t="s">
        <v>170</v>
      </c>
      <c r="H842" s="22" t="s">
        <v>152</v>
      </c>
      <c r="I842" s="66">
        <v>332</v>
      </c>
    </row>
    <row r="843" spans="2:9" x14ac:dyDescent="0.25">
      <c r="B843" s="22" t="s">
        <v>321</v>
      </c>
      <c r="C843" s="22" t="s">
        <v>330</v>
      </c>
      <c r="D843" s="22" t="s">
        <v>896</v>
      </c>
      <c r="E843" s="22" t="s">
        <v>2303</v>
      </c>
      <c r="F843" s="22"/>
      <c r="G843" s="22" t="s">
        <v>170</v>
      </c>
      <c r="H843" s="22" t="s">
        <v>152</v>
      </c>
      <c r="I843" s="66">
        <v>332</v>
      </c>
    </row>
    <row r="844" spans="2:9" x14ac:dyDescent="0.25">
      <c r="B844" s="22" t="s">
        <v>381</v>
      </c>
      <c r="C844" s="22" t="s">
        <v>382</v>
      </c>
      <c r="D844" s="22" t="s">
        <v>989</v>
      </c>
      <c r="E844" s="22" t="s">
        <v>2304</v>
      </c>
      <c r="F844" s="22"/>
      <c r="G844" s="22" t="s">
        <v>459</v>
      </c>
      <c r="H844" s="22" t="s">
        <v>152</v>
      </c>
      <c r="I844" s="66">
        <v>160.5</v>
      </c>
    </row>
    <row r="845" spans="2:9" x14ac:dyDescent="0.25">
      <c r="B845" s="22" t="s">
        <v>167</v>
      </c>
      <c r="C845" s="22" t="s">
        <v>52</v>
      </c>
      <c r="D845" s="22" t="s">
        <v>993</v>
      </c>
      <c r="E845" s="22" t="s">
        <v>2305</v>
      </c>
      <c r="F845" s="22"/>
      <c r="G845" s="22" t="s">
        <v>170</v>
      </c>
      <c r="H845" s="22" t="s">
        <v>152</v>
      </c>
      <c r="I845" s="66">
        <v>225</v>
      </c>
    </row>
    <row r="846" spans="2:9" x14ac:dyDescent="0.25">
      <c r="B846" s="22" t="s">
        <v>165</v>
      </c>
      <c r="C846" s="22" t="s">
        <v>56</v>
      </c>
      <c r="D846" s="22" t="s">
        <v>993</v>
      </c>
      <c r="E846" s="22" t="s">
        <v>2306</v>
      </c>
      <c r="F846" s="22"/>
      <c r="G846" s="22" t="s">
        <v>170</v>
      </c>
      <c r="H846" s="22" t="s">
        <v>152</v>
      </c>
      <c r="I846" s="66">
        <v>225</v>
      </c>
    </row>
    <row r="847" spans="2:9" x14ac:dyDescent="0.25">
      <c r="B847" s="22" t="s">
        <v>163</v>
      </c>
      <c r="C847" s="22" t="s">
        <v>50</v>
      </c>
      <c r="D847" s="22" t="s">
        <v>875</v>
      </c>
      <c r="E847" s="22" t="s">
        <v>2307</v>
      </c>
      <c r="F847" s="22"/>
      <c r="G847" s="22" t="s">
        <v>170</v>
      </c>
      <c r="H847" s="22" t="s">
        <v>152</v>
      </c>
      <c r="I847" s="66">
        <v>415</v>
      </c>
    </row>
    <row r="848" spans="2:9" x14ac:dyDescent="0.25">
      <c r="B848" s="22" t="s">
        <v>83</v>
      </c>
      <c r="C848" s="22" t="s">
        <v>326</v>
      </c>
      <c r="D848" s="22" t="s">
        <v>875</v>
      </c>
      <c r="E848" s="22" t="s">
        <v>2308</v>
      </c>
      <c r="F848" s="22"/>
      <c r="G848" s="22" t="s">
        <v>170</v>
      </c>
      <c r="H848" s="22" t="s">
        <v>152</v>
      </c>
      <c r="I848" s="66">
        <v>415</v>
      </c>
    </row>
    <row r="849" spans="2:9" x14ac:dyDescent="0.25">
      <c r="B849" s="22" t="s">
        <v>83</v>
      </c>
      <c r="C849" s="22" t="s">
        <v>326</v>
      </c>
      <c r="D849" s="22" t="s">
        <v>681</v>
      </c>
      <c r="E849" s="22" t="s">
        <v>2309</v>
      </c>
      <c r="F849" s="22"/>
      <c r="G849" s="22" t="s">
        <v>2310</v>
      </c>
      <c r="H849" s="22" t="s">
        <v>152</v>
      </c>
      <c r="I849" s="66">
        <v>377.48250000000002</v>
      </c>
    </row>
    <row r="850" spans="2:9" x14ac:dyDescent="0.25">
      <c r="B850" s="22" t="s">
        <v>162</v>
      </c>
      <c r="C850" s="22" t="s">
        <v>49</v>
      </c>
      <c r="D850" s="22" t="s">
        <v>921</v>
      </c>
      <c r="E850" s="22" t="s">
        <v>2311</v>
      </c>
      <c r="F850" s="22"/>
      <c r="G850" s="22" t="s">
        <v>170</v>
      </c>
      <c r="H850" s="22" t="s">
        <v>152</v>
      </c>
      <c r="I850" s="66">
        <v>250</v>
      </c>
    </row>
    <row r="851" spans="2:9" x14ac:dyDescent="0.25">
      <c r="B851" s="22" t="s">
        <v>166</v>
      </c>
      <c r="C851" s="22" t="s">
        <v>58</v>
      </c>
      <c r="D851" s="22" t="s">
        <v>921</v>
      </c>
      <c r="E851" s="22" t="s">
        <v>2312</v>
      </c>
      <c r="F851" s="22"/>
      <c r="G851" s="22" t="s">
        <v>170</v>
      </c>
      <c r="H851" s="22" t="s">
        <v>152</v>
      </c>
      <c r="I851" s="66">
        <v>250</v>
      </c>
    </row>
    <row r="852" spans="2:9" x14ac:dyDescent="0.25">
      <c r="B852" s="22" t="s">
        <v>321</v>
      </c>
      <c r="C852" s="22" t="s">
        <v>330</v>
      </c>
      <c r="D852" s="22" t="s">
        <v>921</v>
      </c>
      <c r="E852" s="22" t="s">
        <v>2313</v>
      </c>
      <c r="F852" s="22"/>
      <c r="G852" s="22" t="s">
        <v>170</v>
      </c>
      <c r="H852" s="22" t="s">
        <v>152</v>
      </c>
      <c r="I852" s="66">
        <v>250</v>
      </c>
    </row>
    <row r="853" spans="2:9" x14ac:dyDescent="0.25">
      <c r="B853" s="22" t="s">
        <v>162</v>
      </c>
      <c r="C853" s="22" t="s">
        <v>49</v>
      </c>
      <c r="D853" s="22" t="s">
        <v>1081</v>
      </c>
      <c r="E853" s="22" t="s">
        <v>2314</v>
      </c>
      <c r="F853" s="22"/>
      <c r="G853" s="22" t="s">
        <v>170</v>
      </c>
      <c r="H853" s="22" t="s">
        <v>152</v>
      </c>
      <c r="I853" s="66">
        <v>300</v>
      </c>
    </row>
    <row r="854" spans="2:9" x14ac:dyDescent="0.25">
      <c r="B854" s="22" t="s">
        <v>165</v>
      </c>
      <c r="C854" s="22" t="s">
        <v>56</v>
      </c>
      <c r="D854" s="22" t="s">
        <v>1081</v>
      </c>
      <c r="E854" s="22" t="s">
        <v>2315</v>
      </c>
      <c r="F854" s="22"/>
      <c r="G854" s="22" t="s">
        <v>170</v>
      </c>
      <c r="H854" s="22" t="s">
        <v>152</v>
      </c>
      <c r="I854" s="66">
        <v>300</v>
      </c>
    </row>
    <row r="855" spans="2:9" x14ac:dyDescent="0.25">
      <c r="B855" s="22" t="s">
        <v>291</v>
      </c>
      <c r="C855" s="22" t="s">
        <v>247</v>
      </c>
      <c r="D855" s="22" t="s">
        <v>1081</v>
      </c>
      <c r="E855" s="22" t="s">
        <v>2316</v>
      </c>
      <c r="F855" s="22"/>
      <c r="G855" s="22" t="s">
        <v>170</v>
      </c>
      <c r="H855" s="22" t="s">
        <v>152</v>
      </c>
      <c r="I855" s="66">
        <v>300</v>
      </c>
    </row>
    <row r="856" spans="2:9" x14ac:dyDescent="0.25">
      <c r="B856" s="22" t="s">
        <v>161</v>
      </c>
      <c r="C856" s="22" t="s">
        <v>48</v>
      </c>
      <c r="D856" s="22" t="s">
        <v>955</v>
      </c>
      <c r="E856" s="22" t="s">
        <v>2317</v>
      </c>
      <c r="F856" s="22"/>
      <c r="G856" s="22" t="s">
        <v>2135</v>
      </c>
      <c r="H856" s="22" t="s">
        <v>152</v>
      </c>
      <c r="I856" s="66">
        <v>384.33</v>
      </c>
    </row>
    <row r="857" spans="2:9" x14ac:dyDescent="0.25">
      <c r="B857" s="22" t="s">
        <v>291</v>
      </c>
      <c r="C857" s="22" t="s">
        <v>247</v>
      </c>
      <c r="D857" s="22" t="s">
        <v>955</v>
      </c>
      <c r="E857" s="22" t="s">
        <v>2318</v>
      </c>
      <c r="F857" s="22"/>
      <c r="G857" s="22" t="s">
        <v>2135</v>
      </c>
      <c r="H857" s="22" t="s">
        <v>152</v>
      </c>
      <c r="I857" s="66">
        <v>383.62</v>
      </c>
    </row>
    <row r="858" spans="2:9" x14ac:dyDescent="0.25">
      <c r="B858" s="22" t="s">
        <v>83</v>
      </c>
      <c r="C858" s="22" t="s">
        <v>326</v>
      </c>
      <c r="D858" s="22" t="s">
        <v>955</v>
      </c>
      <c r="E858" s="22" t="s">
        <v>2319</v>
      </c>
      <c r="F858" s="22"/>
      <c r="G858" s="22" t="s">
        <v>2135</v>
      </c>
      <c r="H858" s="22" t="s">
        <v>152</v>
      </c>
      <c r="I858" s="66">
        <v>397.35</v>
      </c>
    </row>
    <row r="859" spans="2:9" x14ac:dyDescent="0.25">
      <c r="B859" s="22" t="s">
        <v>381</v>
      </c>
      <c r="C859" s="22" t="s">
        <v>382</v>
      </c>
      <c r="D859" s="22" t="s">
        <v>975</v>
      </c>
      <c r="E859" s="22" t="s">
        <v>2320</v>
      </c>
      <c r="F859" s="22"/>
      <c r="G859" s="22" t="s">
        <v>170</v>
      </c>
      <c r="H859" s="22" t="s">
        <v>152</v>
      </c>
      <c r="I859" s="66">
        <v>160.5</v>
      </c>
    </row>
    <row r="860" spans="2:9" x14ac:dyDescent="0.25">
      <c r="B860" s="22" t="s">
        <v>381</v>
      </c>
      <c r="C860" s="22" t="s">
        <v>382</v>
      </c>
      <c r="D860" s="22" t="s">
        <v>984</v>
      </c>
      <c r="E860" s="22" t="s">
        <v>2321</v>
      </c>
      <c r="F860" s="22"/>
      <c r="G860" s="22" t="s">
        <v>2135</v>
      </c>
      <c r="H860" s="22" t="s">
        <v>152</v>
      </c>
      <c r="I860" s="66">
        <v>388.62</v>
      </c>
    </row>
    <row r="861" spans="2:9" x14ac:dyDescent="0.25">
      <c r="B861" s="22" t="s">
        <v>161</v>
      </c>
      <c r="C861" s="22" t="s">
        <v>48</v>
      </c>
      <c r="D861" s="22" t="s">
        <v>758</v>
      </c>
      <c r="E861" s="22" t="s">
        <v>2322</v>
      </c>
      <c r="F861" s="22"/>
      <c r="G861" s="22" t="s">
        <v>170</v>
      </c>
      <c r="H861" s="22" t="s">
        <v>152</v>
      </c>
      <c r="I861" s="66">
        <v>245</v>
      </c>
    </row>
    <row r="862" spans="2:9" x14ac:dyDescent="0.25">
      <c r="B862" s="22" t="s">
        <v>162</v>
      </c>
      <c r="C862" s="22" t="s">
        <v>49</v>
      </c>
      <c r="D862" s="22" t="s">
        <v>758</v>
      </c>
      <c r="E862" s="22" t="s">
        <v>2323</v>
      </c>
      <c r="F862" s="22"/>
      <c r="G862" s="22" t="s">
        <v>170</v>
      </c>
      <c r="H862" s="22" t="s">
        <v>152</v>
      </c>
      <c r="I862" s="66">
        <v>245</v>
      </c>
    </row>
    <row r="863" spans="2:9" x14ac:dyDescent="0.25">
      <c r="B863" s="22" t="s">
        <v>166</v>
      </c>
      <c r="C863" s="22" t="s">
        <v>58</v>
      </c>
      <c r="D863" s="22" t="s">
        <v>758</v>
      </c>
      <c r="E863" s="22" t="s">
        <v>2324</v>
      </c>
      <c r="F863" s="22"/>
      <c r="G863" s="22" t="s">
        <v>170</v>
      </c>
      <c r="H863" s="22" t="s">
        <v>152</v>
      </c>
      <c r="I863" s="66">
        <v>245</v>
      </c>
    </row>
    <row r="864" spans="2:9" x14ac:dyDescent="0.25">
      <c r="B864" s="22" t="s">
        <v>161</v>
      </c>
      <c r="C864" s="22" t="s">
        <v>48</v>
      </c>
      <c r="D864" s="22" t="s">
        <v>964</v>
      </c>
      <c r="E864" s="22" t="s">
        <v>2325</v>
      </c>
      <c r="F864" s="22"/>
      <c r="G864" s="22" t="s">
        <v>170</v>
      </c>
      <c r="H864" s="22" t="s">
        <v>152</v>
      </c>
      <c r="I864" s="66">
        <v>588</v>
      </c>
    </row>
    <row r="865" spans="2:9" x14ac:dyDescent="0.25">
      <c r="B865" s="22" t="s">
        <v>165</v>
      </c>
      <c r="C865" s="22" t="s">
        <v>56</v>
      </c>
      <c r="D865" s="22" t="s">
        <v>964</v>
      </c>
      <c r="E865" s="22" t="s">
        <v>2326</v>
      </c>
      <c r="F865" s="22"/>
      <c r="G865" s="22" t="s">
        <v>170</v>
      </c>
      <c r="H865" s="22" t="s">
        <v>152</v>
      </c>
      <c r="I865" s="66">
        <v>735</v>
      </c>
    </row>
    <row r="866" spans="2:9" x14ac:dyDescent="0.25">
      <c r="B866" s="22" t="s">
        <v>161</v>
      </c>
      <c r="C866" s="22" t="s">
        <v>48</v>
      </c>
      <c r="D866" s="22" t="s">
        <v>776</v>
      </c>
      <c r="E866" s="22" t="s">
        <v>2327</v>
      </c>
      <c r="F866" s="22"/>
      <c r="G866" s="22" t="s">
        <v>170</v>
      </c>
      <c r="H866" s="22" t="s">
        <v>152</v>
      </c>
      <c r="I866" s="66">
        <v>175</v>
      </c>
    </row>
    <row r="867" spans="2:9" x14ac:dyDescent="0.25">
      <c r="B867" s="22" t="s">
        <v>163</v>
      </c>
      <c r="C867" s="22" t="s">
        <v>50</v>
      </c>
      <c r="D867" s="22" t="s">
        <v>776</v>
      </c>
      <c r="E867" s="22" t="s">
        <v>2328</v>
      </c>
      <c r="F867" s="22"/>
      <c r="G867" s="22" t="s">
        <v>170</v>
      </c>
      <c r="H867" s="22" t="s">
        <v>152</v>
      </c>
      <c r="I867" s="66">
        <v>175</v>
      </c>
    </row>
    <row r="868" spans="2:9" x14ac:dyDescent="0.25">
      <c r="B868" s="22" t="s">
        <v>321</v>
      </c>
      <c r="C868" s="22" t="s">
        <v>330</v>
      </c>
      <c r="D868" s="22" t="s">
        <v>776</v>
      </c>
      <c r="E868" s="22" t="s">
        <v>2329</v>
      </c>
      <c r="F868" s="22"/>
      <c r="G868" s="22" t="s">
        <v>170</v>
      </c>
      <c r="H868" s="22" t="s">
        <v>152</v>
      </c>
      <c r="I868" s="66">
        <v>175</v>
      </c>
    </row>
    <row r="869" spans="2:9" x14ac:dyDescent="0.25">
      <c r="B869" s="22" t="s">
        <v>149</v>
      </c>
      <c r="C869" s="22" t="s">
        <v>150</v>
      </c>
      <c r="D869" s="22" t="s">
        <v>937</v>
      </c>
      <c r="E869" s="22" t="s">
        <v>2330</v>
      </c>
      <c r="F869" s="22"/>
      <c r="G869" s="22" t="s">
        <v>170</v>
      </c>
      <c r="H869" s="22" t="s">
        <v>152</v>
      </c>
      <c r="I869" s="66">
        <v>250</v>
      </c>
    </row>
    <row r="870" spans="2:9" x14ac:dyDescent="0.25">
      <c r="B870" s="22" t="s">
        <v>165</v>
      </c>
      <c r="C870" s="22" t="s">
        <v>56</v>
      </c>
      <c r="D870" s="22" t="s">
        <v>937</v>
      </c>
      <c r="E870" s="22" t="s">
        <v>2331</v>
      </c>
      <c r="F870" s="22"/>
      <c r="G870" s="22" t="s">
        <v>170</v>
      </c>
      <c r="H870" s="22" t="s">
        <v>152</v>
      </c>
      <c r="I870" s="66">
        <v>250</v>
      </c>
    </row>
    <row r="871" spans="2:9" x14ac:dyDescent="0.25">
      <c r="B871" s="22" t="s">
        <v>291</v>
      </c>
      <c r="C871" s="22" t="s">
        <v>247</v>
      </c>
      <c r="D871" s="22" t="s">
        <v>937</v>
      </c>
      <c r="E871" s="22" t="s">
        <v>2332</v>
      </c>
      <c r="F871" s="22"/>
      <c r="G871" s="22" t="s">
        <v>170</v>
      </c>
      <c r="H871" s="22" t="s">
        <v>152</v>
      </c>
      <c r="I871" s="66">
        <v>250</v>
      </c>
    </row>
    <row r="872" spans="2:9" x14ac:dyDescent="0.25">
      <c r="B872" s="22" t="s">
        <v>166</v>
      </c>
      <c r="C872" s="22" t="s">
        <v>58</v>
      </c>
      <c r="D872" s="22" t="s">
        <v>2333</v>
      </c>
      <c r="E872" s="22" t="s">
        <v>2334</v>
      </c>
      <c r="F872" s="22"/>
      <c r="G872" s="22" t="s">
        <v>170</v>
      </c>
      <c r="H872" s="22" t="s">
        <v>152</v>
      </c>
      <c r="I872" s="66">
        <v>200</v>
      </c>
    </row>
    <row r="873" spans="2:9" x14ac:dyDescent="0.25">
      <c r="B873" s="22" t="s">
        <v>381</v>
      </c>
      <c r="C873" s="22" t="s">
        <v>382</v>
      </c>
      <c r="D873" s="22" t="s">
        <v>1051</v>
      </c>
      <c r="E873" s="22" t="s">
        <v>2335</v>
      </c>
      <c r="F873" s="22"/>
      <c r="G873" s="22" t="s">
        <v>170</v>
      </c>
      <c r="H873" s="22" t="s">
        <v>152</v>
      </c>
      <c r="I873" s="66">
        <v>200</v>
      </c>
    </row>
    <row r="874" spans="2:9" x14ac:dyDescent="0.25">
      <c r="B874" s="22" t="s">
        <v>163</v>
      </c>
      <c r="C874" s="22" t="s">
        <v>50</v>
      </c>
      <c r="D874" s="22" t="s">
        <v>1175</v>
      </c>
      <c r="E874" s="22" t="s">
        <v>2336</v>
      </c>
      <c r="F874" s="22"/>
      <c r="G874" s="22" t="s">
        <v>170</v>
      </c>
      <c r="H874" s="22" t="s">
        <v>152</v>
      </c>
      <c r="I874" s="66">
        <v>200</v>
      </c>
    </row>
    <row r="875" spans="2:9" x14ac:dyDescent="0.25">
      <c r="B875" s="22" t="s">
        <v>167</v>
      </c>
      <c r="C875" s="22" t="s">
        <v>52</v>
      </c>
      <c r="D875" s="22" t="s">
        <v>1175</v>
      </c>
      <c r="E875" s="22" t="s">
        <v>2337</v>
      </c>
      <c r="F875" s="22"/>
      <c r="G875" s="22" t="s">
        <v>170</v>
      </c>
      <c r="H875" s="22" t="s">
        <v>152</v>
      </c>
      <c r="I875" s="66">
        <v>200</v>
      </c>
    </row>
    <row r="876" spans="2:9" x14ac:dyDescent="0.25">
      <c r="B876" s="22" t="s">
        <v>291</v>
      </c>
      <c r="C876" s="22" t="s">
        <v>247</v>
      </c>
      <c r="D876" s="22" t="s">
        <v>1175</v>
      </c>
      <c r="E876" s="22" t="s">
        <v>2338</v>
      </c>
      <c r="F876" s="22"/>
      <c r="G876" s="22" t="s">
        <v>170</v>
      </c>
      <c r="H876" s="22" t="s">
        <v>152</v>
      </c>
      <c r="I876" s="66">
        <v>200</v>
      </c>
    </row>
    <row r="877" spans="2:9" x14ac:dyDescent="0.25">
      <c r="B877" s="22" t="s">
        <v>167</v>
      </c>
      <c r="C877" s="22" t="s">
        <v>52</v>
      </c>
      <c r="D877" s="22" t="s">
        <v>1117</v>
      </c>
      <c r="E877" s="22" t="s">
        <v>2339</v>
      </c>
      <c r="F877" s="22"/>
      <c r="G877" s="22" t="s">
        <v>170</v>
      </c>
      <c r="H877" s="22" t="s">
        <v>152</v>
      </c>
      <c r="I877" s="66">
        <v>375</v>
      </c>
    </row>
    <row r="878" spans="2:9" x14ac:dyDescent="0.25">
      <c r="B878" s="22" t="s">
        <v>165</v>
      </c>
      <c r="C878" s="22" t="s">
        <v>56</v>
      </c>
      <c r="D878" s="22" t="s">
        <v>1117</v>
      </c>
      <c r="E878" s="22" t="s">
        <v>2340</v>
      </c>
      <c r="F878" s="22"/>
      <c r="G878" s="22" t="s">
        <v>170</v>
      </c>
      <c r="H878" s="22" t="s">
        <v>152</v>
      </c>
      <c r="I878" s="66">
        <v>375</v>
      </c>
    </row>
    <row r="879" spans="2:9" x14ac:dyDescent="0.25">
      <c r="B879" s="22" t="s">
        <v>293</v>
      </c>
      <c r="C879" s="22" t="s">
        <v>294</v>
      </c>
      <c r="D879" s="22" t="s">
        <v>627</v>
      </c>
      <c r="E879" s="22" t="s">
        <v>2341</v>
      </c>
      <c r="F879" s="22"/>
      <c r="G879" s="22" t="s">
        <v>170</v>
      </c>
      <c r="H879" s="22" t="s">
        <v>152</v>
      </c>
      <c r="I879" s="66">
        <v>440</v>
      </c>
    </row>
    <row r="880" spans="2:9" x14ac:dyDescent="0.25">
      <c r="B880" s="22" t="s">
        <v>381</v>
      </c>
      <c r="C880" s="22" t="s">
        <v>382</v>
      </c>
      <c r="D880" s="22" t="s">
        <v>2342</v>
      </c>
      <c r="E880" s="22" t="s">
        <v>2343</v>
      </c>
      <c r="F880" s="22"/>
      <c r="G880" s="22" t="s">
        <v>2135</v>
      </c>
      <c r="H880" s="22" t="s">
        <v>152</v>
      </c>
      <c r="I880" s="66">
        <v>388.62</v>
      </c>
    </row>
    <row r="881" spans="2:9" x14ac:dyDescent="0.25">
      <c r="B881" s="22" t="s">
        <v>381</v>
      </c>
      <c r="C881" s="22" t="s">
        <v>382</v>
      </c>
      <c r="D881" s="22" t="s">
        <v>991</v>
      </c>
      <c r="E881" s="22" t="s">
        <v>2344</v>
      </c>
      <c r="F881" s="22"/>
      <c r="G881" s="22" t="s">
        <v>170</v>
      </c>
      <c r="H881" s="22" t="s">
        <v>152</v>
      </c>
      <c r="I881" s="66">
        <v>275</v>
      </c>
    </row>
    <row r="882" spans="2:9" x14ac:dyDescent="0.25">
      <c r="B882" s="22" t="s">
        <v>168</v>
      </c>
      <c r="C882" s="22" t="s">
        <v>54</v>
      </c>
      <c r="D882" s="22" t="s">
        <v>1057</v>
      </c>
      <c r="E882" s="22" t="s">
        <v>2345</v>
      </c>
      <c r="F882" s="22"/>
      <c r="G882" s="22" t="s">
        <v>170</v>
      </c>
      <c r="H882" s="22" t="s">
        <v>152</v>
      </c>
      <c r="I882" s="66">
        <v>432</v>
      </c>
    </row>
    <row r="883" spans="2:9" x14ac:dyDescent="0.25">
      <c r="B883" s="22" t="s">
        <v>158</v>
      </c>
      <c r="C883" s="22" t="s">
        <v>60</v>
      </c>
      <c r="D883" s="22" t="s">
        <v>1042</v>
      </c>
      <c r="E883" s="22" t="s">
        <v>2346</v>
      </c>
      <c r="F883" s="22"/>
      <c r="G883" s="22" t="s">
        <v>2135</v>
      </c>
      <c r="H883" s="22" t="s">
        <v>152</v>
      </c>
      <c r="I883" s="66">
        <v>371.34</v>
      </c>
    </row>
    <row r="884" spans="2:9" x14ac:dyDescent="0.25">
      <c r="B884" s="22" t="s">
        <v>167</v>
      </c>
      <c r="C884" s="22" t="s">
        <v>52</v>
      </c>
      <c r="D884" s="22" t="s">
        <v>1068</v>
      </c>
      <c r="E884" s="22" t="s">
        <v>2347</v>
      </c>
      <c r="F884" s="22"/>
      <c r="G884" s="22" t="s">
        <v>170</v>
      </c>
      <c r="H884" s="22" t="s">
        <v>152</v>
      </c>
      <c r="I884" s="66">
        <v>225</v>
      </c>
    </row>
    <row r="885" spans="2:9" x14ac:dyDescent="0.25">
      <c r="B885" s="22" t="s">
        <v>83</v>
      </c>
      <c r="C885" s="22" t="s">
        <v>326</v>
      </c>
      <c r="D885" s="22" t="s">
        <v>1068</v>
      </c>
      <c r="E885" s="22" t="s">
        <v>2348</v>
      </c>
      <c r="F885" s="22"/>
      <c r="G885" s="22" t="s">
        <v>170</v>
      </c>
      <c r="H885" s="22" t="s">
        <v>152</v>
      </c>
      <c r="I885" s="66">
        <v>225</v>
      </c>
    </row>
    <row r="886" spans="2:9" x14ac:dyDescent="0.25">
      <c r="B886" s="22" t="s">
        <v>291</v>
      </c>
      <c r="C886" s="22" t="s">
        <v>247</v>
      </c>
      <c r="D886" s="22" t="s">
        <v>2349</v>
      </c>
      <c r="E886" s="22" t="s">
        <v>2350</v>
      </c>
      <c r="F886" s="22"/>
      <c r="G886" s="22" t="s">
        <v>170</v>
      </c>
      <c r="H886" s="22" t="s">
        <v>152</v>
      </c>
      <c r="I886" s="66">
        <v>200</v>
      </c>
    </row>
    <row r="887" spans="2:9" x14ac:dyDescent="0.25">
      <c r="B887" s="22" t="s">
        <v>159</v>
      </c>
      <c r="C887" s="22" t="s">
        <v>61</v>
      </c>
      <c r="D887" s="22" t="s">
        <v>2051</v>
      </c>
      <c r="E887" s="22" t="s">
        <v>2351</v>
      </c>
      <c r="F887" s="22"/>
      <c r="G887" s="22" t="s">
        <v>170</v>
      </c>
      <c r="H887" s="22" t="s">
        <v>152</v>
      </c>
      <c r="I887" s="66">
        <v>415</v>
      </c>
    </row>
    <row r="888" spans="2:9" x14ac:dyDescent="0.25">
      <c r="B888" s="22" t="s">
        <v>165</v>
      </c>
      <c r="C888" s="22" t="s">
        <v>56</v>
      </c>
      <c r="D888" s="22" t="s">
        <v>2352</v>
      </c>
      <c r="E888" s="22" t="s">
        <v>2353</v>
      </c>
      <c r="F888" s="22"/>
      <c r="G888" s="22" t="s">
        <v>170</v>
      </c>
      <c r="H888" s="22" t="s">
        <v>152</v>
      </c>
      <c r="I888" s="66">
        <v>200</v>
      </c>
    </row>
    <row r="889" spans="2:9" x14ac:dyDescent="0.25">
      <c r="B889" s="22" t="s">
        <v>167</v>
      </c>
      <c r="C889" s="22" t="s">
        <v>52</v>
      </c>
      <c r="D889" s="22" t="s">
        <v>978</v>
      </c>
      <c r="E889" s="22" t="s">
        <v>2354</v>
      </c>
      <c r="F889" s="22"/>
      <c r="G889" s="22" t="s">
        <v>170</v>
      </c>
      <c r="H889" s="22" t="s">
        <v>152</v>
      </c>
      <c r="I889" s="66">
        <v>475</v>
      </c>
    </row>
    <row r="890" spans="2:9" x14ac:dyDescent="0.25">
      <c r="B890" s="22" t="s">
        <v>165</v>
      </c>
      <c r="C890" s="22" t="s">
        <v>56</v>
      </c>
      <c r="D890" s="22" t="s">
        <v>978</v>
      </c>
      <c r="E890" s="22" t="s">
        <v>2355</v>
      </c>
      <c r="F890" s="22"/>
      <c r="G890" s="22" t="s">
        <v>170</v>
      </c>
      <c r="H890" s="22" t="s">
        <v>152</v>
      </c>
      <c r="I890" s="66">
        <v>475</v>
      </c>
    </row>
    <row r="891" spans="2:9" x14ac:dyDescent="0.25">
      <c r="B891" s="22" t="s">
        <v>165</v>
      </c>
      <c r="C891" s="22" t="s">
        <v>56</v>
      </c>
      <c r="D891" s="22" t="s">
        <v>1170</v>
      </c>
      <c r="E891" s="22" t="s">
        <v>2356</v>
      </c>
      <c r="F891" s="22"/>
      <c r="G891" s="22" t="s">
        <v>2203</v>
      </c>
      <c r="H891" s="22" t="s">
        <v>152</v>
      </c>
      <c r="I891" s="66">
        <v>368.28899999999999</v>
      </c>
    </row>
    <row r="892" spans="2:9" x14ac:dyDescent="0.25">
      <c r="B892" s="22" t="s">
        <v>163</v>
      </c>
      <c r="C892" s="22" t="s">
        <v>50</v>
      </c>
      <c r="D892" s="22" t="s">
        <v>2357</v>
      </c>
      <c r="E892" s="22" t="s">
        <v>2358</v>
      </c>
      <c r="F892" s="22"/>
      <c r="G892" s="22" t="s">
        <v>170</v>
      </c>
      <c r="H892" s="22" t="s">
        <v>152</v>
      </c>
      <c r="I892" s="66">
        <v>332</v>
      </c>
    </row>
    <row r="893" spans="2:9" x14ac:dyDescent="0.25">
      <c r="B893" s="22" t="s">
        <v>321</v>
      </c>
      <c r="C893" s="22" t="s">
        <v>330</v>
      </c>
      <c r="D893" s="22" t="s">
        <v>2357</v>
      </c>
      <c r="E893" s="22" t="s">
        <v>2359</v>
      </c>
      <c r="F893" s="22"/>
      <c r="G893" s="22" t="s">
        <v>170</v>
      </c>
      <c r="H893" s="22" t="s">
        <v>152</v>
      </c>
      <c r="I893" s="66">
        <v>332</v>
      </c>
    </row>
    <row r="894" spans="2:9" x14ac:dyDescent="0.25">
      <c r="B894" s="22" t="s">
        <v>165</v>
      </c>
      <c r="C894" s="22" t="s">
        <v>56</v>
      </c>
      <c r="D894" s="22" t="s">
        <v>2360</v>
      </c>
      <c r="E894" s="22" t="s">
        <v>2361</v>
      </c>
      <c r="F894" s="22"/>
      <c r="G894" s="22" t="s">
        <v>170</v>
      </c>
      <c r="H894" s="22" t="s">
        <v>152</v>
      </c>
      <c r="I894" s="66">
        <v>200</v>
      </c>
    </row>
    <row r="895" spans="2:9" x14ac:dyDescent="0.25">
      <c r="B895" s="22" t="s">
        <v>381</v>
      </c>
      <c r="C895" s="22" t="s">
        <v>382</v>
      </c>
      <c r="D895" s="22" t="s">
        <v>1002</v>
      </c>
      <c r="E895" s="22" t="s">
        <v>2362</v>
      </c>
      <c r="F895" s="22"/>
      <c r="G895" s="22" t="s">
        <v>170</v>
      </c>
      <c r="H895" s="22" t="s">
        <v>152</v>
      </c>
      <c r="I895" s="66">
        <v>300</v>
      </c>
    </row>
    <row r="896" spans="2:9" x14ac:dyDescent="0.25">
      <c r="B896" s="22" t="s">
        <v>165</v>
      </c>
      <c r="C896" s="22" t="s">
        <v>56</v>
      </c>
      <c r="D896" s="22" t="s">
        <v>2363</v>
      </c>
      <c r="E896" s="22" t="s">
        <v>2364</v>
      </c>
      <c r="F896" s="22"/>
      <c r="G896" s="22" t="s">
        <v>2135</v>
      </c>
      <c r="H896" s="22" t="s">
        <v>152</v>
      </c>
      <c r="I896" s="66">
        <v>409.21</v>
      </c>
    </row>
    <row r="897" spans="2:9" x14ac:dyDescent="0.25">
      <c r="B897" s="22" t="s">
        <v>1124</v>
      </c>
      <c r="C897" s="22" t="s">
        <v>1125</v>
      </c>
      <c r="D897" s="22" t="s">
        <v>1237</v>
      </c>
      <c r="E897" s="22" t="s">
        <v>2365</v>
      </c>
      <c r="F897" s="22"/>
      <c r="G897" s="22" t="s">
        <v>1462</v>
      </c>
      <c r="H897" s="22" t="s">
        <v>152</v>
      </c>
      <c r="I897" s="66">
        <v>315.85000000000002</v>
      </c>
    </row>
    <row r="898" spans="2:9" x14ac:dyDescent="0.25">
      <c r="B898" s="22" t="s">
        <v>1124</v>
      </c>
      <c r="C898" s="22" t="s">
        <v>1125</v>
      </c>
      <c r="D898" s="22" t="s">
        <v>1237</v>
      </c>
      <c r="E898" s="22" t="s">
        <v>2365</v>
      </c>
      <c r="F898" s="22"/>
      <c r="G898" s="22" t="s">
        <v>1462</v>
      </c>
      <c r="H898" s="22" t="s">
        <v>152</v>
      </c>
      <c r="I898" s="66">
        <v>315.85000000000002</v>
      </c>
    </row>
    <row r="899" spans="2:9" x14ac:dyDescent="0.25">
      <c r="B899" s="22" t="s">
        <v>1124</v>
      </c>
      <c r="C899" s="22" t="s">
        <v>1125</v>
      </c>
      <c r="D899" s="22" t="s">
        <v>408</v>
      </c>
      <c r="E899" s="22" t="s">
        <v>2366</v>
      </c>
      <c r="F899" s="22"/>
      <c r="G899" s="22" t="s">
        <v>1471</v>
      </c>
      <c r="H899" s="22" t="s">
        <v>152</v>
      </c>
      <c r="I899" s="66">
        <v>413.83</v>
      </c>
    </row>
    <row r="900" spans="2:9" x14ac:dyDescent="0.25">
      <c r="B900" s="22" t="s">
        <v>1124</v>
      </c>
      <c r="C900" s="22" t="s">
        <v>1125</v>
      </c>
      <c r="D900" s="22" t="s">
        <v>408</v>
      </c>
      <c r="E900" s="22" t="s">
        <v>2366</v>
      </c>
      <c r="F900" s="22"/>
      <c r="G900" s="22" t="s">
        <v>1471</v>
      </c>
      <c r="H900" s="22" t="s">
        <v>152</v>
      </c>
      <c r="I900" s="66">
        <v>413.83</v>
      </c>
    </row>
    <row r="901" spans="2:9" x14ac:dyDescent="0.25">
      <c r="B901" s="22" t="s">
        <v>1124</v>
      </c>
      <c r="C901" s="22" t="s">
        <v>1125</v>
      </c>
      <c r="D901" s="22" t="s">
        <v>2367</v>
      </c>
      <c r="E901" s="22" t="s">
        <v>2368</v>
      </c>
      <c r="F901" s="22"/>
      <c r="G901" s="22" t="s">
        <v>1462</v>
      </c>
      <c r="H901" s="22" t="s">
        <v>152</v>
      </c>
      <c r="I901" s="66">
        <v>315.85000000000002</v>
      </c>
    </row>
    <row r="902" spans="2:9" x14ac:dyDescent="0.25">
      <c r="B902" s="22" t="s">
        <v>1127</v>
      </c>
      <c r="C902" s="22" t="s">
        <v>1128</v>
      </c>
      <c r="D902" s="22" t="s">
        <v>2369</v>
      </c>
      <c r="E902" s="22" t="s">
        <v>2370</v>
      </c>
      <c r="F902" s="22"/>
      <c r="G902" s="22" t="s">
        <v>1462</v>
      </c>
      <c r="H902" s="22" t="s">
        <v>152</v>
      </c>
      <c r="I902" s="66">
        <v>309.47000000000003</v>
      </c>
    </row>
    <row r="903" spans="2:9" x14ac:dyDescent="0.25">
      <c r="B903" s="22" t="s">
        <v>1133</v>
      </c>
      <c r="C903" s="22" t="s">
        <v>1134</v>
      </c>
      <c r="D903" s="22" t="s">
        <v>2371</v>
      </c>
      <c r="E903" s="22" t="s">
        <v>2372</v>
      </c>
      <c r="F903" s="22"/>
      <c r="G903" s="22" t="s">
        <v>1462</v>
      </c>
      <c r="H903" s="22" t="s">
        <v>152</v>
      </c>
      <c r="I903" s="66">
        <v>322.31</v>
      </c>
    </row>
    <row r="904" spans="2:9" x14ac:dyDescent="0.25">
      <c r="B904" s="22" t="s">
        <v>1136</v>
      </c>
      <c r="C904" s="22" t="s">
        <v>1137</v>
      </c>
      <c r="D904" s="22" t="s">
        <v>2371</v>
      </c>
      <c r="E904" s="22" t="s">
        <v>2373</v>
      </c>
      <c r="F904" s="22"/>
      <c r="G904" s="22" t="s">
        <v>1462</v>
      </c>
      <c r="H904" s="22" t="s">
        <v>152</v>
      </c>
      <c r="I904" s="66">
        <v>322.39</v>
      </c>
    </row>
    <row r="905" spans="2:9" x14ac:dyDescent="0.25">
      <c r="B905" s="22" t="s">
        <v>1124</v>
      </c>
      <c r="C905" s="22" t="s">
        <v>1125</v>
      </c>
      <c r="D905" s="22" t="s">
        <v>2367</v>
      </c>
      <c r="E905" s="22" t="s">
        <v>2374</v>
      </c>
      <c r="F905" s="22"/>
      <c r="G905" s="22" t="s">
        <v>1471</v>
      </c>
      <c r="H905" s="22" t="s">
        <v>152</v>
      </c>
      <c r="I905" s="66">
        <v>413.83</v>
      </c>
    </row>
    <row r="906" spans="2:9" x14ac:dyDescent="0.25">
      <c r="B906" s="22" t="s">
        <v>1127</v>
      </c>
      <c r="C906" s="22" t="s">
        <v>1128</v>
      </c>
      <c r="D906" s="22" t="s">
        <v>2369</v>
      </c>
      <c r="E906" s="22" t="s">
        <v>2375</v>
      </c>
      <c r="F906" s="22"/>
      <c r="G906" s="22" t="s">
        <v>1471</v>
      </c>
      <c r="H906" s="22" t="s">
        <v>152</v>
      </c>
      <c r="I906" s="66">
        <v>405.47</v>
      </c>
    </row>
    <row r="907" spans="2:9" x14ac:dyDescent="0.25">
      <c r="B907" s="22" t="s">
        <v>1133</v>
      </c>
      <c r="C907" s="22" t="s">
        <v>1134</v>
      </c>
      <c r="D907" s="22" t="s">
        <v>2371</v>
      </c>
      <c r="E907" s="22" t="s">
        <v>2376</v>
      </c>
      <c r="F907" s="22"/>
      <c r="G907" s="22" t="s">
        <v>1471</v>
      </c>
      <c r="H907" s="22" t="s">
        <v>152</v>
      </c>
      <c r="I907" s="66">
        <v>422.29</v>
      </c>
    </row>
    <row r="908" spans="2:9" x14ac:dyDescent="0.25">
      <c r="B908" s="22" t="s">
        <v>1136</v>
      </c>
      <c r="C908" s="22" t="s">
        <v>1137</v>
      </c>
      <c r="D908" s="22" t="s">
        <v>2371</v>
      </c>
      <c r="E908" s="22" t="s">
        <v>2377</v>
      </c>
      <c r="F908" s="22"/>
      <c r="G908" s="22" t="s">
        <v>1471</v>
      </c>
      <c r="H908" s="22" t="s">
        <v>152</v>
      </c>
      <c r="I908" s="66">
        <v>422.39</v>
      </c>
    </row>
    <row r="909" spans="2:9" x14ac:dyDescent="0.25">
      <c r="B909" s="22" t="s">
        <v>1127</v>
      </c>
      <c r="C909" s="22" t="s">
        <v>1128</v>
      </c>
      <c r="D909" s="22" t="s">
        <v>734</v>
      </c>
      <c r="E909" s="22" t="s">
        <v>2378</v>
      </c>
      <c r="F909" s="22"/>
      <c r="G909" s="22" t="s">
        <v>170</v>
      </c>
      <c r="H909" s="22" t="s">
        <v>152</v>
      </c>
      <c r="I909" s="66">
        <v>241</v>
      </c>
    </row>
    <row r="910" spans="2:9" x14ac:dyDescent="0.25">
      <c r="B910" s="22" t="s">
        <v>1127</v>
      </c>
      <c r="C910" s="22" t="s">
        <v>1128</v>
      </c>
      <c r="D910" s="22" t="s">
        <v>1221</v>
      </c>
      <c r="E910" s="22" t="s">
        <v>2379</v>
      </c>
      <c r="F910" s="22"/>
      <c r="G910" s="22" t="s">
        <v>170</v>
      </c>
      <c r="H910" s="22" t="s">
        <v>152</v>
      </c>
      <c r="I910" s="66">
        <v>275</v>
      </c>
    </row>
    <row r="911" spans="2:9" x14ac:dyDescent="0.25">
      <c r="B911" s="22" t="s">
        <v>1127</v>
      </c>
      <c r="C911" s="22" t="s">
        <v>1128</v>
      </c>
      <c r="D911" s="22" t="s">
        <v>1239</v>
      </c>
      <c r="E911" s="22" t="s">
        <v>2380</v>
      </c>
      <c r="F911" s="22"/>
      <c r="G911" s="22" t="s">
        <v>170</v>
      </c>
      <c r="H911" s="22" t="s">
        <v>152</v>
      </c>
      <c r="I911" s="66">
        <v>275</v>
      </c>
    </row>
    <row r="912" spans="2:9" x14ac:dyDescent="0.25">
      <c r="B912" s="22" t="s">
        <v>1127</v>
      </c>
      <c r="C912" s="22" t="s">
        <v>1128</v>
      </c>
      <c r="D912" s="22" t="s">
        <v>1241</v>
      </c>
      <c r="E912" s="22" t="s">
        <v>2381</v>
      </c>
      <c r="F912" s="22"/>
      <c r="G912" s="22" t="s">
        <v>170</v>
      </c>
      <c r="H912" s="22" t="s">
        <v>152</v>
      </c>
      <c r="I912" s="66">
        <v>315.88</v>
      </c>
    </row>
    <row r="913" spans="2:9" x14ac:dyDescent="0.25">
      <c r="B913" s="22" t="s">
        <v>1127</v>
      </c>
      <c r="C913" s="22" t="s">
        <v>1128</v>
      </c>
      <c r="D913" s="22" t="s">
        <v>1249</v>
      </c>
      <c r="E913" s="22" t="s">
        <v>2382</v>
      </c>
      <c r="F913" s="22"/>
      <c r="G913" s="22" t="s">
        <v>170</v>
      </c>
      <c r="H913" s="22" t="s">
        <v>152</v>
      </c>
      <c r="I913" s="66">
        <v>301.70999999999998</v>
      </c>
    </row>
    <row r="914" spans="2:9" x14ac:dyDescent="0.25">
      <c r="B914" s="22" t="s">
        <v>1127</v>
      </c>
      <c r="C914" s="22" t="s">
        <v>1128</v>
      </c>
      <c r="D914" s="22" t="s">
        <v>687</v>
      </c>
      <c r="E914" s="22" t="s">
        <v>2383</v>
      </c>
      <c r="F914" s="22"/>
      <c r="G914" s="22" t="s">
        <v>170</v>
      </c>
      <c r="H914" s="22" t="s">
        <v>152</v>
      </c>
      <c r="I914" s="66">
        <v>285</v>
      </c>
    </row>
    <row r="915" spans="2:9" x14ac:dyDescent="0.25">
      <c r="B915" s="22" t="s">
        <v>1127</v>
      </c>
      <c r="C915" s="22" t="s">
        <v>1128</v>
      </c>
      <c r="D915" s="22" t="s">
        <v>1336</v>
      </c>
      <c r="E915" s="22" t="s">
        <v>2384</v>
      </c>
      <c r="F915" s="22"/>
      <c r="G915" s="22" t="s">
        <v>170</v>
      </c>
      <c r="H915" s="22" t="s">
        <v>152</v>
      </c>
      <c r="I915" s="66">
        <v>201.75</v>
      </c>
    </row>
    <row r="916" spans="2:9" x14ac:dyDescent="0.25">
      <c r="B916" s="22" t="s">
        <v>1127</v>
      </c>
      <c r="C916" s="22" t="s">
        <v>1128</v>
      </c>
      <c r="D916" s="22" t="s">
        <v>978</v>
      </c>
      <c r="E916" s="22" t="s">
        <v>2385</v>
      </c>
      <c r="F916" s="22"/>
      <c r="G916" s="22" t="s">
        <v>170</v>
      </c>
      <c r="H916" s="22" t="s">
        <v>152</v>
      </c>
      <c r="I916" s="66">
        <v>300</v>
      </c>
    </row>
    <row r="917" spans="2:9" x14ac:dyDescent="0.25">
      <c r="B917" s="22" t="s">
        <v>1127</v>
      </c>
      <c r="C917" s="22" t="s">
        <v>1128</v>
      </c>
      <c r="D917" s="22" t="s">
        <v>1348</v>
      </c>
      <c r="E917" s="22" t="s">
        <v>2386</v>
      </c>
      <c r="F917" s="22"/>
      <c r="G917" s="22" t="s">
        <v>170</v>
      </c>
      <c r="H917" s="22" t="s">
        <v>152</v>
      </c>
      <c r="I917" s="66">
        <v>315.88</v>
      </c>
    </row>
    <row r="918" spans="2:9" x14ac:dyDescent="0.25">
      <c r="B918" s="22" t="s">
        <v>1127</v>
      </c>
      <c r="C918" s="22" t="s">
        <v>1128</v>
      </c>
      <c r="D918" s="22" t="s">
        <v>1383</v>
      </c>
      <c r="E918" s="22" t="s">
        <v>2387</v>
      </c>
      <c r="F918" s="22"/>
      <c r="G918" s="22" t="s">
        <v>170</v>
      </c>
      <c r="H918" s="22" t="s">
        <v>152</v>
      </c>
      <c r="I918" s="66">
        <v>315.88</v>
      </c>
    </row>
    <row r="919" spans="2:9" x14ac:dyDescent="0.25">
      <c r="B919" s="22" t="s">
        <v>1127</v>
      </c>
      <c r="C919" s="22" t="s">
        <v>1128</v>
      </c>
      <c r="D919" s="22" t="s">
        <v>1393</v>
      </c>
      <c r="E919" s="22" t="s">
        <v>2388</v>
      </c>
      <c r="F919" s="22"/>
      <c r="G919" s="22" t="s">
        <v>170</v>
      </c>
      <c r="H919" s="22" t="s">
        <v>152</v>
      </c>
      <c r="I919" s="66">
        <v>315.88</v>
      </c>
    </row>
    <row r="920" spans="2:9" x14ac:dyDescent="0.25">
      <c r="B920" s="22" t="s">
        <v>1127</v>
      </c>
      <c r="C920" s="22" t="s">
        <v>1128</v>
      </c>
      <c r="D920" s="22" t="s">
        <v>592</v>
      </c>
      <c r="E920" s="22" t="s">
        <v>2389</v>
      </c>
      <c r="F920" s="22"/>
      <c r="G920" s="22" t="s">
        <v>170</v>
      </c>
      <c r="H920" s="22" t="s">
        <v>152</v>
      </c>
      <c r="I920" s="66">
        <v>300</v>
      </c>
    </row>
    <row r="921" spans="2:9" x14ac:dyDescent="0.25">
      <c r="B921" s="22" t="s">
        <v>1127</v>
      </c>
      <c r="C921" s="22" t="s">
        <v>1128</v>
      </c>
      <c r="D921" s="22" t="s">
        <v>1399</v>
      </c>
      <c r="E921" s="22" t="s">
        <v>2390</v>
      </c>
      <c r="F921" s="22"/>
      <c r="G921" s="22" t="s">
        <v>170</v>
      </c>
      <c r="H921" s="22" t="s">
        <v>152</v>
      </c>
      <c r="I921" s="66">
        <v>300</v>
      </c>
    </row>
    <row r="922" spans="2:9" x14ac:dyDescent="0.25">
      <c r="B922" s="22" t="s">
        <v>1127</v>
      </c>
      <c r="C922" s="22" t="s">
        <v>1128</v>
      </c>
      <c r="D922" s="22" t="s">
        <v>1423</v>
      </c>
      <c r="E922" s="22" t="s">
        <v>2391</v>
      </c>
      <c r="F922" s="22"/>
      <c r="G922" s="22" t="s">
        <v>170</v>
      </c>
      <c r="H922" s="22" t="s">
        <v>152</v>
      </c>
      <c r="I922" s="66">
        <v>315.88</v>
      </c>
    </row>
    <row r="923" spans="2:9" x14ac:dyDescent="0.25">
      <c r="B923" s="22" t="s">
        <v>1127</v>
      </c>
      <c r="C923" s="22" t="s">
        <v>1128</v>
      </c>
      <c r="D923" s="22" t="s">
        <v>842</v>
      </c>
      <c r="E923" s="22" t="s">
        <v>2392</v>
      </c>
      <c r="F923" s="22"/>
      <c r="G923" s="22" t="s">
        <v>170</v>
      </c>
      <c r="H923" s="22" t="s">
        <v>152</v>
      </c>
      <c r="I923" s="66">
        <v>313.77</v>
      </c>
    </row>
    <row r="924" spans="2:9" x14ac:dyDescent="0.25">
      <c r="B924" s="22" t="s">
        <v>1127</v>
      </c>
      <c r="C924" s="22" t="s">
        <v>1128</v>
      </c>
      <c r="D924" s="22" t="s">
        <v>782</v>
      </c>
      <c r="E924" s="22" t="s">
        <v>2393</v>
      </c>
      <c r="F924" s="22"/>
      <c r="G924" s="22" t="s">
        <v>170</v>
      </c>
      <c r="H924" s="22" t="s">
        <v>152</v>
      </c>
      <c r="I924" s="66">
        <v>300</v>
      </c>
    </row>
    <row r="925" spans="2:9" x14ac:dyDescent="0.25">
      <c r="B925" s="22" t="s">
        <v>1124</v>
      </c>
      <c r="C925" s="22" t="s">
        <v>1125</v>
      </c>
      <c r="D925" s="22" t="s">
        <v>734</v>
      </c>
      <c r="E925" s="22" t="s">
        <v>2394</v>
      </c>
      <c r="F925" s="22"/>
      <c r="G925" s="22" t="s">
        <v>170</v>
      </c>
      <c r="H925" s="22" t="s">
        <v>152</v>
      </c>
      <c r="I925" s="66">
        <v>235</v>
      </c>
    </row>
    <row r="926" spans="2:9" x14ac:dyDescent="0.25">
      <c r="B926" s="22" t="s">
        <v>1124</v>
      </c>
      <c r="C926" s="22" t="s">
        <v>1125</v>
      </c>
      <c r="D926" s="22" t="s">
        <v>1225</v>
      </c>
      <c r="E926" s="22" t="s">
        <v>2395</v>
      </c>
      <c r="F926" s="22"/>
      <c r="G926" s="22" t="s">
        <v>170</v>
      </c>
      <c r="H926" s="22" t="s">
        <v>152</v>
      </c>
      <c r="I926" s="66">
        <v>191</v>
      </c>
    </row>
    <row r="927" spans="2:9" x14ac:dyDescent="0.25">
      <c r="B927" s="22" t="s">
        <v>1124</v>
      </c>
      <c r="C927" s="22" t="s">
        <v>1125</v>
      </c>
      <c r="D927" s="22" t="s">
        <v>1231</v>
      </c>
      <c r="E927" s="22" t="s">
        <v>2396</v>
      </c>
      <c r="F927" s="22"/>
      <c r="G927" s="22" t="s">
        <v>170</v>
      </c>
      <c r="H927" s="22" t="s">
        <v>152</v>
      </c>
      <c r="I927" s="66">
        <v>275</v>
      </c>
    </row>
    <row r="928" spans="2:9" x14ac:dyDescent="0.25">
      <c r="B928" s="22" t="s">
        <v>1124</v>
      </c>
      <c r="C928" s="22" t="s">
        <v>1125</v>
      </c>
      <c r="D928" s="22" t="s">
        <v>1235</v>
      </c>
      <c r="E928" s="22" t="s">
        <v>2397</v>
      </c>
      <c r="F928" s="22"/>
      <c r="G928" s="22" t="s">
        <v>170</v>
      </c>
      <c r="H928" s="22" t="s">
        <v>152</v>
      </c>
      <c r="I928" s="66">
        <v>191</v>
      </c>
    </row>
    <row r="929" spans="2:9" x14ac:dyDescent="0.25">
      <c r="B929" s="22" t="s">
        <v>1124</v>
      </c>
      <c r="C929" s="22" t="s">
        <v>1125</v>
      </c>
      <c r="D929" s="22" t="s">
        <v>687</v>
      </c>
      <c r="E929" s="22" t="s">
        <v>2398</v>
      </c>
      <c r="F929" s="22"/>
      <c r="G929" s="22" t="s">
        <v>170</v>
      </c>
      <c r="H929" s="22" t="s">
        <v>152</v>
      </c>
      <c r="I929" s="66">
        <v>299</v>
      </c>
    </row>
    <row r="930" spans="2:9" x14ac:dyDescent="0.25">
      <c r="B930" s="22" t="s">
        <v>1124</v>
      </c>
      <c r="C930" s="22" t="s">
        <v>1125</v>
      </c>
      <c r="D930" s="22" t="s">
        <v>2399</v>
      </c>
      <c r="E930" s="22" t="s">
        <v>2400</v>
      </c>
      <c r="F930" s="22"/>
      <c r="G930" s="22" t="s">
        <v>170</v>
      </c>
      <c r="H930" s="22" t="s">
        <v>152</v>
      </c>
      <c r="I930" s="66">
        <v>171.47000000000003</v>
      </c>
    </row>
    <row r="931" spans="2:9" x14ac:dyDescent="0.25">
      <c r="B931" s="22" t="s">
        <v>1124</v>
      </c>
      <c r="C931" s="22" t="s">
        <v>1125</v>
      </c>
      <c r="D931" s="22" t="s">
        <v>1369</v>
      </c>
      <c r="E931" s="22" t="s">
        <v>2401</v>
      </c>
      <c r="F931" s="22"/>
      <c r="G931" s="22" t="s">
        <v>170</v>
      </c>
      <c r="H931" s="22" t="s">
        <v>152</v>
      </c>
      <c r="I931" s="66">
        <v>244.56</v>
      </c>
    </row>
    <row r="932" spans="2:9" x14ac:dyDescent="0.25">
      <c r="B932" s="22" t="s">
        <v>1124</v>
      </c>
      <c r="C932" s="22" t="s">
        <v>1125</v>
      </c>
      <c r="D932" s="22" t="s">
        <v>1381</v>
      </c>
      <c r="E932" s="22" t="s">
        <v>2402</v>
      </c>
      <c r="F932" s="22"/>
      <c r="G932" s="22" t="s">
        <v>170</v>
      </c>
      <c r="H932" s="22" t="s">
        <v>152</v>
      </c>
      <c r="I932" s="66">
        <v>450</v>
      </c>
    </row>
    <row r="933" spans="2:9" x14ac:dyDescent="0.25">
      <c r="B933" s="22" t="s">
        <v>1124</v>
      </c>
      <c r="C933" s="22" t="s">
        <v>1125</v>
      </c>
      <c r="D933" s="22" t="s">
        <v>1014</v>
      </c>
      <c r="E933" s="22" t="s">
        <v>2403</v>
      </c>
      <c r="F933" s="22"/>
      <c r="G933" s="22" t="s">
        <v>170</v>
      </c>
      <c r="H933" s="22" t="s">
        <v>152</v>
      </c>
      <c r="I933" s="66">
        <v>301.77</v>
      </c>
    </row>
    <row r="934" spans="2:9" x14ac:dyDescent="0.25">
      <c r="B934" s="22" t="s">
        <v>1124</v>
      </c>
      <c r="C934" s="22" t="s">
        <v>1125</v>
      </c>
      <c r="D934" s="22" t="s">
        <v>1389</v>
      </c>
      <c r="E934" s="22" t="s">
        <v>2404</v>
      </c>
      <c r="F934" s="22"/>
      <c r="G934" s="22" t="s">
        <v>170</v>
      </c>
      <c r="H934" s="22" t="s">
        <v>152</v>
      </c>
      <c r="I934" s="66">
        <v>361</v>
      </c>
    </row>
    <row r="935" spans="2:9" x14ac:dyDescent="0.25">
      <c r="B935" s="22" t="s">
        <v>1124</v>
      </c>
      <c r="C935" s="22" t="s">
        <v>1125</v>
      </c>
      <c r="D935" s="22" t="s">
        <v>592</v>
      </c>
      <c r="E935" s="22" t="s">
        <v>2405</v>
      </c>
      <c r="F935" s="22"/>
      <c r="G935" s="22" t="s">
        <v>170</v>
      </c>
      <c r="H935" s="22" t="s">
        <v>152</v>
      </c>
      <c r="I935" s="66">
        <v>300</v>
      </c>
    </row>
    <row r="936" spans="2:9" x14ac:dyDescent="0.25">
      <c r="B936" s="22" t="s">
        <v>1124</v>
      </c>
      <c r="C936" s="22" t="s">
        <v>1125</v>
      </c>
      <c r="D936" s="22" t="s">
        <v>1397</v>
      </c>
      <c r="E936" s="22" t="s">
        <v>2406</v>
      </c>
      <c r="F936" s="22"/>
      <c r="G936" s="22" t="s">
        <v>170</v>
      </c>
      <c r="H936" s="22" t="s">
        <v>152</v>
      </c>
      <c r="I936" s="66">
        <v>300</v>
      </c>
    </row>
    <row r="937" spans="2:9" x14ac:dyDescent="0.25">
      <c r="B937" s="22" t="s">
        <v>1124</v>
      </c>
      <c r="C937" s="22" t="s">
        <v>1125</v>
      </c>
      <c r="D937" s="22" t="s">
        <v>1411</v>
      </c>
      <c r="E937" s="22" t="s">
        <v>2407</v>
      </c>
      <c r="F937" s="22"/>
      <c r="G937" s="22" t="s">
        <v>170</v>
      </c>
      <c r="H937" s="22" t="s">
        <v>152</v>
      </c>
      <c r="I937" s="66">
        <v>300</v>
      </c>
    </row>
    <row r="938" spans="2:9" x14ac:dyDescent="0.25">
      <c r="B938" s="22" t="s">
        <v>1124</v>
      </c>
      <c r="C938" s="22" t="s">
        <v>1125</v>
      </c>
      <c r="D938" s="22" t="s">
        <v>1425</v>
      </c>
      <c r="E938" s="22" t="s">
        <v>2408</v>
      </c>
      <c r="F938" s="22"/>
      <c r="G938" s="22" t="s">
        <v>170</v>
      </c>
      <c r="H938" s="22" t="s">
        <v>152</v>
      </c>
      <c r="I938" s="66">
        <v>290</v>
      </c>
    </row>
    <row r="939" spans="2:9" x14ac:dyDescent="0.25">
      <c r="B939" s="22" t="s">
        <v>1124</v>
      </c>
      <c r="C939" s="22" t="s">
        <v>1125</v>
      </c>
      <c r="D939" s="22" t="s">
        <v>1433</v>
      </c>
      <c r="E939" s="22" t="s">
        <v>2409</v>
      </c>
      <c r="F939" s="22"/>
      <c r="G939" s="22" t="s">
        <v>170</v>
      </c>
      <c r="H939" s="22" t="s">
        <v>152</v>
      </c>
      <c r="I939" s="66">
        <v>300</v>
      </c>
    </row>
    <row r="940" spans="2:9" x14ac:dyDescent="0.25">
      <c r="B940" s="22" t="s">
        <v>1124</v>
      </c>
      <c r="C940" s="22" t="s">
        <v>1125</v>
      </c>
      <c r="D940" s="22" t="s">
        <v>1435</v>
      </c>
      <c r="E940" s="22" t="s">
        <v>2410</v>
      </c>
      <c r="F940" s="22"/>
      <c r="G940" s="22" t="s">
        <v>170</v>
      </c>
      <c r="H940" s="22" t="s">
        <v>152</v>
      </c>
      <c r="I940" s="66">
        <v>337.5</v>
      </c>
    </row>
    <row r="941" spans="2:9" x14ac:dyDescent="0.25">
      <c r="B941" s="22" t="s">
        <v>1124</v>
      </c>
      <c r="C941" s="22" t="s">
        <v>1125</v>
      </c>
      <c r="D941" s="22" t="s">
        <v>842</v>
      </c>
      <c r="E941" s="22" t="s">
        <v>2411</v>
      </c>
      <c r="F941" s="22"/>
      <c r="G941" s="22" t="s">
        <v>170</v>
      </c>
      <c r="H941" s="22" t="s">
        <v>152</v>
      </c>
      <c r="I941" s="66">
        <v>289.44</v>
      </c>
    </row>
    <row r="942" spans="2:9" x14ac:dyDescent="0.25">
      <c r="B942" s="22" t="s">
        <v>1133</v>
      </c>
      <c r="C942" s="22" t="s">
        <v>1134</v>
      </c>
      <c r="D942" s="22" t="s">
        <v>734</v>
      </c>
      <c r="E942" s="22" t="s">
        <v>2412</v>
      </c>
      <c r="F942" s="22"/>
      <c r="G942" s="22" t="s">
        <v>170</v>
      </c>
      <c r="H942" s="22" t="s">
        <v>152</v>
      </c>
      <c r="I942" s="66">
        <v>153</v>
      </c>
    </row>
    <row r="943" spans="2:9" x14ac:dyDescent="0.25">
      <c r="B943" s="22" t="s">
        <v>1133</v>
      </c>
      <c r="C943" s="22" t="s">
        <v>1134</v>
      </c>
      <c r="D943" s="22" t="s">
        <v>1223</v>
      </c>
      <c r="E943" s="22" t="s">
        <v>2413</v>
      </c>
      <c r="F943" s="22"/>
      <c r="G943" s="22" t="s">
        <v>170</v>
      </c>
      <c r="H943" s="22" t="s">
        <v>152</v>
      </c>
      <c r="I943" s="66">
        <v>215</v>
      </c>
    </row>
    <row r="944" spans="2:9" x14ac:dyDescent="0.25">
      <c r="B944" s="22" t="s">
        <v>1133</v>
      </c>
      <c r="C944" s="22" t="s">
        <v>1134</v>
      </c>
      <c r="D944" s="22" t="s">
        <v>1255</v>
      </c>
      <c r="E944" s="22" t="s">
        <v>2414</v>
      </c>
      <c r="F944" s="22"/>
      <c r="G944" s="22" t="s">
        <v>170</v>
      </c>
      <c r="H944" s="22" t="s">
        <v>152</v>
      </c>
      <c r="I944" s="66">
        <v>215</v>
      </c>
    </row>
    <row r="945" spans="2:9" x14ac:dyDescent="0.25">
      <c r="B945" s="22" t="s">
        <v>1133</v>
      </c>
      <c r="C945" s="22" t="s">
        <v>1134</v>
      </c>
      <c r="D945" s="22" t="s">
        <v>2415</v>
      </c>
      <c r="E945" s="22" t="s">
        <v>2416</v>
      </c>
      <c r="F945" s="22"/>
      <c r="G945" s="22" t="s">
        <v>170</v>
      </c>
      <c r="H945" s="22" t="s">
        <v>152</v>
      </c>
      <c r="I945" s="66">
        <v>441</v>
      </c>
    </row>
    <row r="946" spans="2:9" x14ac:dyDescent="0.25">
      <c r="B946" s="22" t="s">
        <v>1133</v>
      </c>
      <c r="C946" s="22" t="s">
        <v>1134</v>
      </c>
      <c r="D946" s="22" t="s">
        <v>2417</v>
      </c>
      <c r="E946" s="22" t="s">
        <v>2418</v>
      </c>
      <c r="F946" s="22"/>
      <c r="G946" s="22" t="s">
        <v>170</v>
      </c>
      <c r="H946" s="22" t="s">
        <v>152</v>
      </c>
      <c r="I946" s="66">
        <v>135</v>
      </c>
    </row>
    <row r="947" spans="2:9" x14ac:dyDescent="0.25">
      <c r="B947" s="22" t="s">
        <v>1133</v>
      </c>
      <c r="C947" s="22" t="s">
        <v>1134</v>
      </c>
      <c r="D947" s="22" t="s">
        <v>1267</v>
      </c>
      <c r="E947" s="22" t="s">
        <v>2419</v>
      </c>
      <c r="F947" s="22"/>
      <c r="G947" s="22" t="s">
        <v>170</v>
      </c>
      <c r="H947" s="22" t="s">
        <v>152</v>
      </c>
      <c r="I947" s="66">
        <v>135</v>
      </c>
    </row>
    <row r="948" spans="2:9" x14ac:dyDescent="0.25">
      <c r="B948" s="22" t="s">
        <v>1133</v>
      </c>
      <c r="C948" s="22" t="s">
        <v>1134</v>
      </c>
      <c r="D948" s="22" t="s">
        <v>1272</v>
      </c>
      <c r="E948" s="22" t="s">
        <v>2420</v>
      </c>
      <c r="F948" s="22"/>
      <c r="G948" s="22" t="s">
        <v>170</v>
      </c>
      <c r="H948" s="22" t="s">
        <v>152</v>
      </c>
      <c r="I948" s="66">
        <v>135</v>
      </c>
    </row>
    <row r="949" spans="2:9" x14ac:dyDescent="0.25">
      <c r="B949" s="22" t="s">
        <v>1133</v>
      </c>
      <c r="C949" s="22" t="s">
        <v>1134</v>
      </c>
      <c r="D949" s="22" t="s">
        <v>1312</v>
      </c>
      <c r="E949" s="22" t="s">
        <v>2421</v>
      </c>
      <c r="F949" s="22"/>
      <c r="G949" s="22" t="s">
        <v>170</v>
      </c>
      <c r="H949" s="22" t="s">
        <v>152</v>
      </c>
      <c r="I949" s="66">
        <v>220</v>
      </c>
    </row>
    <row r="950" spans="2:9" x14ac:dyDescent="0.25">
      <c r="B950" s="22" t="s">
        <v>1133</v>
      </c>
      <c r="C950" s="22" t="s">
        <v>1134</v>
      </c>
      <c r="D950" s="22" t="s">
        <v>1323</v>
      </c>
      <c r="E950" s="22" t="s">
        <v>2422</v>
      </c>
      <c r="F950" s="22"/>
      <c r="G950" s="22" t="s">
        <v>170</v>
      </c>
      <c r="H950" s="22" t="s">
        <v>152</v>
      </c>
      <c r="I950" s="66">
        <v>294</v>
      </c>
    </row>
    <row r="951" spans="2:9" x14ac:dyDescent="0.25">
      <c r="B951" s="22" t="s">
        <v>1133</v>
      </c>
      <c r="C951" s="22" t="s">
        <v>1134</v>
      </c>
      <c r="D951" s="22" t="s">
        <v>592</v>
      </c>
      <c r="E951" s="22" t="s">
        <v>2423</v>
      </c>
      <c r="F951" s="22"/>
      <c r="G951" s="22" t="s">
        <v>170</v>
      </c>
      <c r="H951" s="22" t="s">
        <v>152</v>
      </c>
      <c r="I951" s="66">
        <v>220</v>
      </c>
    </row>
    <row r="952" spans="2:9" x14ac:dyDescent="0.25">
      <c r="B952" s="22" t="s">
        <v>1133</v>
      </c>
      <c r="C952" s="22" t="s">
        <v>1134</v>
      </c>
      <c r="D952" s="22" t="s">
        <v>1403</v>
      </c>
      <c r="E952" s="22" t="s">
        <v>2424</v>
      </c>
      <c r="F952" s="22"/>
      <c r="G952" s="22" t="s">
        <v>170</v>
      </c>
      <c r="H952" s="22" t="s">
        <v>152</v>
      </c>
      <c r="I952" s="66">
        <v>219.99999999999997</v>
      </c>
    </row>
    <row r="953" spans="2:9" x14ac:dyDescent="0.25">
      <c r="B953" s="22" t="s">
        <v>1133</v>
      </c>
      <c r="C953" s="22" t="s">
        <v>1134</v>
      </c>
      <c r="D953" s="22" t="s">
        <v>1419</v>
      </c>
      <c r="E953" s="22" t="s">
        <v>2425</v>
      </c>
      <c r="F953" s="22"/>
      <c r="G953" s="22" t="s">
        <v>170</v>
      </c>
      <c r="H953" s="22" t="s">
        <v>152</v>
      </c>
      <c r="I953" s="66">
        <v>135</v>
      </c>
    </row>
    <row r="954" spans="2:9" x14ac:dyDescent="0.25">
      <c r="B954" s="22" t="s">
        <v>1136</v>
      </c>
      <c r="C954" s="22" t="s">
        <v>1137</v>
      </c>
      <c r="D954" s="22" t="s">
        <v>734</v>
      </c>
      <c r="E954" s="22" t="s">
        <v>2426</v>
      </c>
      <c r="F954" s="22"/>
      <c r="G954" s="22" t="s">
        <v>170</v>
      </c>
      <c r="H954" s="22" t="s">
        <v>152</v>
      </c>
      <c r="I954" s="66">
        <v>235</v>
      </c>
    </row>
    <row r="955" spans="2:9" x14ac:dyDescent="0.25">
      <c r="B955" s="22" t="s">
        <v>1136</v>
      </c>
      <c r="C955" s="22" t="s">
        <v>1137</v>
      </c>
      <c r="D955" s="22" t="s">
        <v>509</v>
      </c>
      <c r="E955" s="22" t="s">
        <v>2427</v>
      </c>
      <c r="F955" s="22"/>
      <c r="G955" s="22" t="s">
        <v>170</v>
      </c>
      <c r="H955" s="22" t="s">
        <v>152</v>
      </c>
      <c r="I955" s="66">
        <v>242.05</v>
      </c>
    </row>
    <row r="956" spans="2:9" x14ac:dyDescent="0.25">
      <c r="B956" s="22" t="s">
        <v>1136</v>
      </c>
      <c r="C956" s="22" t="s">
        <v>1137</v>
      </c>
      <c r="D956" s="22" t="s">
        <v>1272</v>
      </c>
      <c r="E956" s="22" t="s">
        <v>2428</v>
      </c>
      <c r="F956" s="22"/>
      <c r="G956" s="22" t="s">
        <v>170</v>
      </c>
      <c r="H956" s="22" t="s">
        <v>152</v>
      </c>
      <c r="I956" s="66">
        <v>135</v>
      </c>
    </row>
    <row r="957" spans="2:9" x14ac:dyDescent="0.25">
      <c r="B957" s="22" t="s">
        <v>1136</v>
      </c>
      <c r="C957" s="22" t="s">
        <v>1137</v>
      </c>
      <c r="D957" s="22" t="s">
        <v>1312</v>
      </c>
      <c r="E957" s="22" t="s">
        <v>2429</v>
      </c>
      <c r="F957" s="22"/>
      <c r="G957" s="22" t="s">
        <v>170</v>
      </c>
      <c r="H957" s="22" t="s">
        <v>152</v>
      </c>
      <c r="I957" s="66">
        <v>220</v>
      </c>
    </row>
    <row r="958" spans="2:9" x14ac:dyDescent="0.25">
      <c r="B958" s="22" t="s">
        <v>1136</v>
      </c>
      <c r="C958" s="22" t="s">
        <v>1137</v>
      </c>
      <c r="D958" s="22" t="s">
        <v>1323</v>
      </c>
      <c r="E958" s="22" t="s">
        <v>2430</v>
      </c>
      <c r="F958" s="22"/>
      <c r="G958" s="22" t="s">
        <v>170</v>
      </c>
      <c r="H958" s="22" t="s">
        <v>152</v>
      </c>
      <c r="I958" s="66">
        <v>280</v>
      </c>
    </row>
    <row r="959" spans="2:9" x14ac:dyDescent="0.25">
      <c r="B959" s="22" t="s">
        <v>1136</v>
      </c>
      <c r="C959" s="22" t="s">
        <v>1137</v>
      </c>
      <c r="D959" s="22" t="s">
        <v>592</v>
      </c>
      <c r="E959" s="22" t="s">
        <v>2431</v>
      </c>
      <c r="F959" s="22"/>
      <c r="G959" s="22" t="s">
        <v>170</v>
      </c>
      <c r="H959" s="22" t="s">
        <v>152</v>
      </c>
      <c r="I959" s="66">
        <v>265</v>
      </c>
    </row>
    <row r="960" spans="2:9" x14ac:dyDescent="0.25">
      <c r="B960" s="22" t="s">
        <v>1136</v>
      </c>
      <c r="C960" s="22" t="s">
        <v>1137</v>
      </c>
      <c r="D960" s="22" t="s">
        <v>2432</v>
      </c>
      <c r="E960" s="22" t="s">
        <v>2433</v>
      </c>
      <c r="F960" s="22"/>
      <c r="G960" s="22" t="s">
        <v>170</v>
      </c>
      <c r="H960" s="22" t="s">
        <v>152</v>
      </c>
      <c r="I960" s="66">
        <v>225</v>
      </c>
    </row>
    <row r="961" spans="2:9" x14ac:dyDescent="0.25">
      <c r="B961" s="22" t="s">
        <v>1127</v>
      </c>
      <c r="C961" s="22" t="s">
        <v>1128</v>
      </c>
      <c r="D961" s="22" t="s">
        <v>1249</v>
      </c>
      <c r="E961" s="22" t="s">
        <v>2434</v>
      </c>
      <c r="F961" s="22"/>
      <c r="G961" s="22" t="s">
        <v>2135</v>
      </c>
      <c r="H961" s="22" t="s">
        <v>152</v>
      </c>
      <c r="I961" s="66">
        <v>405.47</v>
      </c>
    </row>
    <row r="962" spans="2:9" x14ac:dyDescent="0.25">
      <c r="B962" s="22" t="s">
        <v>1127</v>
      </c>
      <c r="C962" s="22" t="s">
        <v>1128</v>
      </c>
      <c r="D962" s="22" t="s">
        <v>408</v>
      </c>
      <c r="E962" s="22" t="s">
        <v>2435</v>
      </c>
      <c r="F962" s="22"/>
      <c r="G962" s="22" t="s">
        <v>2135</v>
      </c>
      <c r="H962" s="22" t="s">
        <v>152</v>
      </c>
      <c r="I962" s="66">
        <v>405.47</v>
      </c>
    </row>
    <row r="963" spans="2:9" x14ac:dyDescent="0.25">
      <c r="B963" s="22" t="s">
        <v>1133</v>
      </c>
      <c r="C963" s="22" t="s">
        <v>1134</v>
      </c>
      <c r="D963" s="22" t="s">
        <v>408</v>
      </c>
      <c r="E963" s="22" t="s">
        <v>2436</v>
      </c>
      <c r="F963" s="22"/>
      <c r="G963" s="22" t="s">
        <v>2135</v>
      </c>
      <c r="H963" s="22" t="s">
        <v>152</v>
      </c>
      <c r="I963" s="66">
        <v>422.29</v>
      </c>
    </row>
    <row r="964" spans="2:9" x14ac:dyDescent="0.25">
      <c r="B964" s="22" t="s">
        <v>1124</v>
      </c>
      <c r="C964" s="22" t="s">
        <v>1125</v>
      </c>
      <c r="D964" s="22" t="s">
        <v>2367</v>
      </c>
      <c r="E964" s="22" t="s">
        <v>2437</v>
      </c>
      <c r="F964" s="22"/>
      <c r="G964" s="22" t="s">
        <v>2135</v>
      </c>
      <c r="H964" s="22" t="s">
        <v>152</v>
      </c>
      <c r="I964" s="66">
        <v>413.83</v>
      </c>
    </row>
    <row r="965" spans="2:9" x14ac:dyDescent="0.25">
      <c r="B965" s="22" t="s">
        <v>1127</v>
      </c>
      <c r="C965" s="22" t="s">
        <v>1128</v>
      </c>
      <c r="D965" s="22" t="s">
        <v>2369</v>
      </c>
      <c r="E965" s="22" t="s">
        <v>2438</v>
      </c>
      <c r="F965" s="22"/>
      <c r="G965" s="22" t="s">
        <v>2135</v>
      </c>
      <c r="H965" s="22" t="s">
        <v>152</v>
      </c>
      <c r="I965" s="66">
        <v>405.47</v>
      </c>
    </row>
    <row r="966" spans="2:9" x14ac:dyDescent="0.25">
      <c r="B966" s="22" t="s">
        <v>1133</v>
      </c>
      <c r="C966" s="22" t="s">
        <v>1134</v>
      </c>
      <c r="D966" s="22" t="s">
        <v>2371</v>
      </c>
      <c r="E966" s="22" t="s">
        <v>2439</v>
      </c>
      <c r="F966" s="22"/>
      <c r="G966" s="22" t="s">
        <v>2135</v>
      </c>
      <c r="H966" s="22" t="s">
        <v>152</v>
      </c>
      <c r="I966" s="66">
        <v>422.29</v>
      </c>
    </row>
    <row r="967" spans="2:9" x14ac:dyDescent="0.25">
      <c r="B967" s="22" t="s">
        <v>1136</v>
      </c>
      <c r="C967" s="22" t="s">
        <v>1137</v>
      </c>
      <c r="D967" s="22" t="s">
        <v>2371</v>
      </c>
      <c r="E967" s="22" t="s">
        <v>2440</v>
      </c>
      <c r="F967" s="22"/>
      <c r="G967" s="22" t="s">
        <v>2135</v>
      </c>
      <c r="H967" s="22" t="s">
        <v>152</v>
      </c>
      <c r="I967" s="66">
        <v>422.39</v>
      </c>
    </row>
    <row r="968" spans="2:9" x14ac:dyDescent="0.25">
      <c r="B968" s="22" t="s">
        <v>1127</v>
      </c>
      <c r="C968" s="22" t="s">
        <v>1128</v>
      </c>
      <c r="D968" s="22" t="s">
        <v>1239</v>
      </c>
      <c r="E968" s="22" t="s">
        <v>2441</v>
      </c>
      <c r="F968" s="22"/>
      <c r="G968" s="22" t="s">
        <v>170</v>
      </c>
      <c r="H968" s="22" t="s">
        <v>152</v>
      </c>
      <c r="I968" s="66">
        <v>400</v>
      </c>
    </row>
    <row r="969" spans="2:9" x14ac:dyDescent="0.25">
      <c r="B969" s="22" t="s">
        <v>1127</v>
      </c>
      <c r="C969" s="22" t="s">
        <v>1128</v>
      </c>
      <c r="D969" s="22" t="s">
        <v>1241</v>
      </c>
      <c r="E969" s="22" t="s">
        <v>2442</v>
      </c>
      <c r="F969" s="22"/>
      <c r="G969" s="22" t="s">
        <v>170</v>
      </c>
      <c r="H969" s="22" t="s">
        <v>152</v>
      </c>
      <c r="I969" s="66">
        <v>793.57</v>
      </c>
    </row>
    <row r="970" spans="2:9" x14ac:dyDescent="0.25">
      <c r="B970" s="22" t="s">
        <v>1127</v>
      </c>
      <c r="C970" s="22" t="s">
        <v>1128</v>
      </c>
      <c r="D970" s="22" t="s">
        <v>1243</v>
      </c>
      <c r="E970" s="22" t="s">
        <v>2443</v>
      </c>
      <c r="F970" s="22"/>
      <c r="G970" s="22" t="s">
        <v>170</v>
      </c>
      <c r="H970" s="22" t="s">
        <v>152</v>
      </c>
      <c r="I970" s="66">
        <v>340</v>
      </c>
    </row>
    <row r="971" spans="2:9" x14ac:dyDescent="0.25">
      <c r="B971" s="22" t="s">
        <v>1127</v>
      </c>
      <c r="C971" s="22" t="s">
        <v>1128</v>
      </c>
      <c r="D971" s="22" t="s">
        <v>687</v>
      </c>
      <c r="E971" s="22" t="s">
        <v>2444</v>
      </c>
      <c r="F971" s="22"/>
      <c r="G971" s="22" t="s">
        <v>170</v>
      </c>
      <c r="H971" s="22" t="s">
        <v>152</v>
      </c>
      <c r="I971" s="66">
        <v>575</v>
      </c>
    </row>
    <row r="972" spans="2:9" x14ac:dyDescent="0.25">
      <c r="B972" s="22" t="s">
        <v>1127</v>
      </c>
      <c r="C972" s="22" t="s">
        <v>1128</v>
      </c>
      <c r="D972" s="22" t="s">
        <v>1336</v>
      </c>
      <c r="E972" s="22" t="s">
        <v>2445</v>
      </c>
      <c r="F972" s="22"/>
      <c r="G972" s="22" t="s">
        <v>170</v>
      </c>
      <c r="H972" s="22" t="s">
        <v>152</v>
      </c>
      <c r="I972" s="66">
        <v>583.49</v>
      </c>
    </row>
    <row r="973" spans="2:9" x14ac:dyDescent="0.25">
      <c r="B973" s="22" t="s">
        <v>1127</v>
      </c>
      <c r="C973" s="22" t="s">
        <v>1128</v>
      </c>
      <c r="D973" s="22" t="s">
        <v>978</v>
      </c>
      <c r="E973" s="22" t="s">
        <v>2446</v>
      </c>
      <c r="F973" s="22"/>
      <c r="G973" s="22" t="s">
        <v>170</v>
      </c>
      <c r="H973" s="22" t="s">
        <v>152</v>
      </c>
      <c r="I973" s="66">
        <v>583.49</v>
      </c>
    </row>
    <row r="974" spans="2:9" x14ac:dyDescent="0.25">
      <c r="B974" s="22" t="s">
        <v>1127</v>
      </c>
      <c r="C974" s="22" t="s">
        <v>1128</v>
      </c>
      <c r="D974" s="22" t="s">
        <v>1348</v>
      </c>
      <c r="E974" s="22" t="s">
        <v>2447</v>
      </c>
      <c r="F974" s="22"/>
      <c r="G974" s="22" t="s">
        <v>170</v>
      </c>
      <c r="H974" s="22" t="s">
        <v>152</v>
      </c>
      <c r="I974" s="66">
        <v>793.57</v>
      </c>
    </row>
    <row r="975" spans="2:9" x14ac:dyDescent="0.25">
      <c r="B975" s="22" t="s">
        <v>1127</v>
      </c>
      <c r="C975" s="22" t="s">
        <v>1128</v>
      </c>
      <c r="D975" s="22" t="s">
        <v>1383</v>
      </c>
      <c r="E975" s="22" t="s">
        <v>2448</v>
      </c>
      <c r="F975" s="22"/>
      <c r="G975" s="22" t="s">
        <v>170</v>
      </c>
      <c r="H975" s="22" t="s">
        <v>152</v>
      </c>
      <c r="I975" s="66">
        <v>793.57</v>
      </c>
    </row>
    <row r="976" spans="2:9" x14ac:dyDescent="0.25">
      <c r="B976" s="22" t="s">
        <v>1127</v>
      </c>
      <c r="C976" s="22" t="s">
        <v>1128</v>
      </c>
      <c r="D976" s="22" t="s">
        <v>1393</v>
      </c>
      <c r="E976" s="22" t="s">
        <v>2449</v>
      </c>
      <c r="F976" s="22"/>
      <c r="G976" s="22" t="s">
        <v>170</v>
      </c>
      <c r="H976" s="22" t="s">
        <v>152</v>
      </c>
      <c r="I976" s="66">
        <v>793.57</v>
      </c>
    </row>
    <row r="977" spans="2:9" x14ac:dyDescent="0.25">
      <c r="B977" s="22" t="s">
        <v>1127</v>
      </c>
      <c r="C977" s="22" t="s">
        <v>1128</v>
      </c>
      <c r="D977" s="22" t="s">
        <v>592</v>
      </c>
      <c r="E977" s="22" t="s">
        <v>2450</v>
      </c>
      <c r="F977" s="22"/>
      <c r="G977" s="22" t="s">
        <v>170</v>
      </c>
      <c r="H977" s="22" t="s">
        <v>152</v>
      </c>
      <c r="I977" s="66">
        <v>700</v>
      </c>
    </row>
    <row r="978" spans="2:9" x14ac:dyDescent="0.25">
      <c r="B978" s="22" t="s">
        <v>1127</v>
      </c>
      <c r="C978" s="22" t="s">
        <v>1128</v>
      </c>
      <c r="D978" s="22" t="s">
        <v>1399</v>
      </c>
      <c r="E978" s="22" t="s">
        <v>2451</v>
      </c>
      <c r="F978" s="22"/>
      <c r="G978" s="22" t="s">
        <v>170</v>
      </c>
      <c r="H978" s="22" t="s">
        <v>152</v>
      </c>
      <c r="I978" s="66">
        <v>468</v>
      </c>
    </row>
    <row r="979" spans="2:9" x14ac:dyDescent="0.25">
      <c r="B979" s="22" t="s">
        <v>1127</v>
      </c>
      <c r="C979" s="22" t="s">
        <v>1128</v>
      </c>
      <c r="D979" s="22" t="s">
        <v>1423</v>
      </c>
      <c r="E979" s="22" t="s">
        <v>2452</v>
      </c>
      <c r="F979" s="22"/>
      <c r="G979" s="22" t="s">
        <v>170</v>
      </c>
      <c r="H979" s="22" t="s">
        <v>152</v>
      </c>
      <c r="I979" s="66">
        <v>793.57</v>
      </c>
    </row>
    <row r="980" spans="2:9" x14ac:dyDescent="0.25">
      <c r="B980" s="22" t="s">
        <v>1127</v>
      </c>
      <c r="C980" s="22" t="s">
        <v>1128</v>
      </c>
      <c r="D980" s="22" t="s">
        <v>782</v>
      </c>
      <c r="E980" s="22" t="s">
        <v>2453</v>
      </c>
      <c r="F980" s="22"/>
      <c r="G980" s="22" t="s">
        <v>170</v>
      </c>
      <c r="H980" s="22" t="s">
        <v>152</v>
      </c>
      <c r="I980" s="66">
        <v>400</v>
      </c>
    </row>
    <row r="981" spans="2:9" x14ac:dyDescent="0.25">
      <c r="B981" s="22" t="s">
        <v>1124</v>
      </c>
      <c r="C981" s="22" t="s">
        <v>1125</v>
      </c>
      <c r="D981" s="22" t="s">
        <v>734</v>
      </c>
      <c r="E981" s="22" t="s">
        <v>2454</v>
      </c>
      <c r="F981" s="22"/>
      <c r="G981" s="22" t="s">
        <v>170</v>
      </c>
      <c r="H981" s="22" t="s">
        <v>152</v>
      </c>
      <c r="I981" s="66">
        <v>480</v>
      </c>
    </row>
    <row r="982" spans="2:9" x14ac:dyDescent="0.25">
      <c r="B982" s="22" t="s">
        <v>1124</v>
      </c>
      <c r="C982" s="22" t="s">
        <v>1125</v>
      </c>
      <c r="D982" s="22" t="s">
        <v>1225</v>
      </c>
      <c r="E982" s="22" t="s">
        <v>2455</v>
      </c>
      <c r="F982" s="22"/>
      <c r="G982" s="22" t="s">
        <v>170</v>
      </c>
      <c r="H982" s="22" t="s">
        <v>152</v>
      </c>
      <c r="I982" s="66">
        <v>333</v>
      </c>
    </row>
    <row r="983" spans="2:9" x14ac:dyDescent="0.25">
      <c r="B983" s="22" t="s">
        <v>1124</v>
      </c>
      <c r="C983" s="22" t="s">
        <v>1125</v>
      </c>
      <c r="D983" s="22" t="s">
        <v>1229</v>
      </c>
      <c r="E983" s="22" t="s">
        <v>2456</v>
      </c>
      <c r="F983" s="22"/>
      <c r="G983" s="22" t="s">
        <v>170</v>
      </c>
      <c r="H983" s="22" t="s">
        <v>152</v>
      </c>
      <c r="I983" s="66">
        <v>483</v>
      </c>
    </row>
    <row r="984" spans="2:9" x14ac:dyDescent="0.25">
      <c r="B984" s="22" t="s">
        <v>1124</v>
      </c>
      <c r="C984" s="22" t="s">
        <v>1125</v>
      </c>
      <c r="D984" s="22" t="s">
        <v>1231</v>
      </c>
      <c r="E984" s="22" t="s">
        <v>2457</v>
      </c>
      <c r="F984" s="22"/>
      <c r="G984" s="22" t="s">
        <v>170</v>
      </c>
      <c r="H984" s="22" t="s">
        <v>152</v>
      </c>
      <c r="I984" s="66">
        <v>550</v>
      </c>
    </row>
    <row r="985" spans="2:9" x14ac:dyDescent="0.25">
      <c r="B985" s="22" t="s">
        <v>1124</v>
      </c>
      <c r="C985" s="22" t="s">
        <v>1125</v>
      </c>
      <c r="D985" s="22" t="s">
        <v>1235</v>
      </c>
      <c r="E985" s="22" t="s">
        <v>2458</v>
      </c>
      <c r="F985" s="22"/>
      <c r="G985" s="22" t="s">
        <v>170</v>
      </c>
      <c r="H985" s="22" t="s">
        <v>152</v>
      </c>
      <c r="I985" s="66">
        <v>333</v>
      </c>
    </row>
    <row r="986" spans="2:9" x14ac:dyDescent="0.25">
      <c r="B986" s="22" t="s">
        <v>1124</v>
      </c>
      <c r="C986" s="22" t="s">
        <v>1125</v>
      </c>
      <c r="D986" s="22" t="s">
        <v>687</v>
      </c>
      <c r="E986" s="22" t="s">
        <v>2459</v>
      </c>
      <c r="F986" s="22"/>
      <c r="G986" s="22" t="s">
        <v>170</v>
      </c>
      <c r="H986" s="22" t="s">
        <v>152</v>
      </c>
      <c r="I986" s="66">
        <v>570</v>
      </c>
    </row>
    <row r="987" spans="2:9" x14ac:dyDescent="0.25">
      <c r="B987" s="22" t="s">
        <v>1124</v>
      </c>
      <c r="C987" s="22" t="s">
        <v>1125</v>
      </c>
      <c r="D987" s="22" t="s">
        <v>1113</v>
      </c>
      <c r="E987" s="22" t="s">
        <v>2460</v>
      </c>
      <c r="F987" s="22"/>
      <c r="G987" s="22" t="s">
        <v>170</v>
      </c>
      <c r="H987" s="22" t="s">
        <v>152</v>
      </c>
      <c r="I987" s="66">
        <v>375</v>
      </c>
    </row>
    <row r="988" spans="2:9" x14ac:dyDescent="0.25">
      <c r="B988" s="22" t="s">
        <v>1124</v>
      </c>
      <c r="C988" s="22" t="s">
        <v>1125</v>
      </c>
      <c r="D988" s="22" t="s">
        <v>408</v>
      </c>
      <c r="E988" s="22" t="s">
        <v>2461</v>
      </c>
      <c r="F988" s="22"/>
      <c r="G988" s="22" t="s">
        <v>170</v>
      </c>
      <c r="H988" s="22" t="s">
        <v>152</v>
      </c>
      <c r="I988" s="66">
        <v>300</v>
      </c>
    </row>
    <row r="989" spans="2:9" x14ac:dyDescent="0.25">
      <c r="B989" s="22" t="s">
        <v>1124</v>
      </c>
      <c r="C989" s="22" t="s">
        <v>1125</v>
      </c>
      <c r="D989" s="22" t="s">
        <v>2399</v>
      </c>
      <c r="E989" s="22" t="s">
        <v>2462</v>
      </c>
      <c r="F989" s="22"/>
      <c r="G989" s="22" t="s">
        <v>170</v>
      </c>
      <c r="H989" s="22" t="s">
        <v>152</v>
      </c>
      <c r="I989" s="66">
        <v>301.27999999999997</v>
      </c>
    </row>
    <row r="990" spans="2:9" x14ac:dyDescent="0.25">
      <c r="B990" s="22" t="s">
        <v>1124</v>
      </c>
      <c r="C990" s="22" t="s">
        <v>1125</v>
      </c>
      <c r="D990" s="22" t="s">
        <v>1389</v>
      </c>
      <c r="E990" s="22" t="s">
        <v>2463</v>
      </c>
      <c r="F990" s="22"/>
      <c r="G990" s="22" t="s">
        <v>170</v>
      </c>
      <c r="H990" s="22" t="s">
        <v>152</v>
      </c>
      <c r="I990" s="66">
        <v>600</v>
      </c>
    </row>
    <row r="991" spans="2:9" x14ac:dyDescent="0.25">
      <c r="B991" s="22" t="s">
        <v>1124</v>
      </c>
      <c r="C991" s="22" t="s">
        <v>1125</v>
      </c>
      <c r="D991" s="22" t="s">
        <v>1397</v>
      </c>
      <c r="E991" s="22" t="s">
        <v>2464</v>
      </c>
      <c r="F991" s="22"/>
      <c r="G991" s="22" t="s">
        <v>170</v>
      </c>
      <c r="H991" s="22" t="s">
        <v>152</v>
      </c>
      <c r="I991" s="66">
        <v>358.21000000000004</v>
      </c>
    </row>
    <row r="992" spans="2:9" x14ac:dyDescent="0.25">
      <c r="B992" s="22" t="s">
        <v>1124</v>
      </c>
      <c r="C992" s="22" t="s">
        <v>1125</v>
      </c>
      <c r="D992" s="22" t="s">
        <v>1411</v>
      </c>
      <c r="E992" s="22" t="s">
        <v>2465</v>
      </c>
      <c r="F992" s="22"/>
      <c r="G992" s="22" t="s">
        <v>170</v>
      </c>
      <c r="H992" s="22" t="s">
        <v>152</v>
      </c>
      <c r="I992" s="66">
        <v>400</v>
      </c>
    </row>
    <row r="993" spans="2:9" x14ac:dyDescent="0.25">
      <c r="B993" s="22" t="s">
        <v>1124</v>
      </c>
      <c r="C993" s="22" t="s">
        <v>1125</v>
      </c>
      <c r="D993" s="22" t="s">
        <v>1425</v>
      </c>
      <c r="E993" s="22" t="s">
        <v>2466</v>
      </c>
      <c r="F993" s="22"/>
      <c r="G993" s="22" t="s">
        <v>170</v>
      </c>
      <c r="H993" s="22" t="s">
        <v>152</v>
      </c>
      <c r="I993" s="66">
        <v>575</v>
      </c>
    </row>
    <row r="994" spans="2:9" x14ac:dyDescent="0.25">
      <c r="B994" s="22" t="s">
        <v>1124</v>
      </c>
      <c r="C994" s="22" t="s">
        <v>1125</v>
      </c>
      <c r="D994" s="22" t="s">
        <v>1433</v>
      </c>
      <c r="E994" s="22" t="s">
        <v>2467</v>
      </c>
      <c r="F994" s="22"/>
      <c r="G994" s="22" t="s">
        <v>170</v>
      </c>
      <c r="H994" s="22" t="s">
        <v>152</v>
      </c>
      <c r="I994" s="66">
        <v>421</v>
      </c>
    </row>
    <row r="995" spans="2:9" x14ac:dyDescent="0.25">
      <c r="B995" s="22" t="s">
        <v>1124</v>
      </c>
      <c r="C995" s="22" t="s">
        <v>1125</v>
      </c>
      <c r="D995" s="22" t="s">
        <v>1435</v>
      </c>
      <c r="E995" s="22" t="s">
        <v>2468</v>
      </c>
      <c r="F995" s="22"/>
      <c r="G995" s="22" t="s">
        <v>170</v>
      </c>
      <c r="H995" s="22" t="s">
        <v>152</v>
      </c>
      <c r="I995" s="66">
        <v>562.5</v>
      </c>
    </row>
    <row r="996" spans="2:9" x14ac:dyDescent="0.25">
      <c r="B996" s="22" t="s">
        <v>1124</v>
      </c>
      <c r="C996" s="22" t="s">
        <v>1125</v>
      </c>
      <c r="D996" s="22" t="s">
        <v>842</v>
      </c>
      <c r="E996" s="22" t="s">
        <v>2469</v>
      </c>
      <c r="F996" s="22"/>
      <c r="G996" s="22" t="s">
        <v>170</v>
      </c>
      <c r="H996" s="22" t="s">
        <v>152</v>
      </c>
      <c r="I996" s="66">
        <v>361.94</v>
      </c>
    </row>
    <row r="997" spans="2:9" x14ac:dyDescent="0.25">
      <c r="B997" s="22" t="s">
        <v>1124</v>
      </c>
      <c r="C997" s="22" t="s">
        <v>1125</v>
      </c>
      <c r="D997" s="22" t="s">
        <v>1446</v>
      </c>
      <c r="E997" s="22" t="s">
        <v>2470</v>
      </c>
      <c r="F997" s="22"/>
      <c r="G997" s="22" t="s">
        <v>170</v>
      </c>
      <c r="H997" s="22" t="s">
        <v>152</v>
      </c>
      <c r="I997" s="66">
        <v>300</v>
      </c>
    </row>
    <row r="998" spans="2:9" x14ac:dyDescent="0.25">
      <c r="B998" s="22" t="s">
        <v>1133</v>
      </c>
      <c r="C998" s="22" t="s">
        <v>1134</v>
      </c>
      <c r="D998" s="22" t="s">
        <v>734</v>
      </c>
      <c r="E998" s="22" t="s">
        <v>2471</v>
      </c>
      <c r="F998" s="22"/>
      <c r="G998" s="22" t="s">
        <v>170</v>
      </c>
      <c r="H998" s="22" t="s">
        <v>152</v>
      </c>
      <c r="I998" s="66">
        <v>400</v>
      </c>
    </row>
    <row r="999" spans="2:9" x14ac:dyDescent="0.25">
      <c r="B999" s="22" t="s">
        <v>1133</v>
      </c>
      <c r="C999" s="22" t="s">
        <v>1134</v>
      </c>
      <c r="D999" s="22" t="s">
        <v>509</v>
      </c>
      <c r="E999" s="22" t="s">
        <v>2472</v>
      </c>
      <c r="F999" s="22"/>
      <c r="G999" s="22" t="s">
        <v>170</v>
      </c>
      <c r="H999" s="22" t="s">
        <v>152</v>
      </c>
      <c r="I999" s="66">
        <v>400</v>
      </c>
    </row>
    <row r="1000" spans="2:9" x14ac:dyDescent="0.25">
      <c r="B1000" s="22" t="s">
        <v>1133</v>
      </c>
      <c r="C1000" s="22" t="s">
        <v>1134</v>
      </c>
      <c r="D1000" s="22" t="s">
        <v>1195</v>
      </c>
      <c r="E1000" s="22" t="s">
        <v>2473</v>
      </c>
      <c r="F1000" s="22"/>
      <c r="G1000" s="22" t="s">
        <v>170</v>
      </c>
      <c r="H1000" s="22" t="s">
        <v>152</v>
      </c>
      <c r="I1000" s="66">
        <v>422.29</v>
      </c>
    </row>
    <row r="1001" spans="2:9" x14ac:dyDescent="0.25">
      <c r="B1001" s="22" t="s">
        <v>1133</v>
      </c>
      <c r="C1001" s="22" t="s">
        <v>1134</v>
      </c>
      <c r="D1001" s="22" t="s">
        <v>1255</v>
      </c>
      <c r="E1001" s="22" t="s">
        <v>2474</v>
      </c>
      <c r="F1001" s="22"/>
      <c r="G1001" s="22" t="s">
        <v>170</v>
      </c>
      <c r="H1001" s="22" t="s">
        <v>152</v>
      </c>
      <c r="I1001" s="66">
        <v>412</v>
      </c>
    </row>
    <row r="1002" spans="2:9" x14ac:dyDescent="0.25">
      <c r="B1002" s="22" t="s">
        <v>1133</v>
      </c>
      <c r="C1002" s="22" t="s">
        <v>1134</v>
      </c>
      <c r="D1002" s="22" t="s">
        <v>1267</v>
      </c>
      <c r="E1002" s="22" t="s">
        <v>2475</v>
      </c>
      <c r="F1002" s="22"/>
      <c r="G1002" s="22" t="s">
        <v>170</v>
      </c>
      <c r="H1002" s="22" t="s">
        <v>152</v>
      </c>
      <c r="I1002" s="66">
        <v>258.84999999999997</v>
      </c>
    </row>
    <row r="1003" spans="2:9" x14ac:dyDescent="0.25">
      <c r="B1003" s="22" t="s">
        <v>1133</v>
      </c>
      <c r="C1003" s="22" t="s">
        <v>1134</v>
      </c>
      <c r="D1003" s="22" t="s">
        <v>1312</v>
      </c>
      <c r="E1003" s="22" t="s">
        <v>2476</v>
      </c>
      <c r="F1003" s="22"/>
      <c r="G1003" s="22" t="s">
        <v>170</v>
      </c>
      <c r="H1003" s="22" t="s">
        <v>152</v>
      </c>
      <c r="I1003" s="66">
        <v>287.45</v>
      </c>
    </row>
    <row r="1004" spans="2:9" x14ac:dyDescent="0.25">
      <c r="B1004" s="22" t="s">
        <v>1133</v>
      </c>
      <c r="C1004" s="22" t="s">
        <v>1134</v>
      </c>
      <c r="D1004" s="22" t="s">
        <v>1429</v>
      </c>
      <c r="E1004" s="22" t="s">
        <v>2477</v>
      </c>
      <c r="F1004" s="22"/>
      <c r="G1004" s="22" t="s">
        <v>170</v>
      </c>
      <c r="H1004" s="22" t="s">
        <v>152</v>
      </c>
      <c r="I1004" s="66">
        <v>572.29</v>
      </c>
    </row>
    <row r="1005" spans="2:9" x14ac:dyDescent="0.25">
      <c r="B1005" s="22" t="s">
        <v>1136</v>
      </c>
      <c r="C1005" s="22" t="s">
        <v>1137</v>
      </c>
      <c r="D1005" s="22" t="s">
        <v>734</v>
      </c>
      <c r="E1005" s="22" t="s">
        <v>2478</v>
      </c>
      <c r="F1005" s="22"/>
      <c r="G1005" s="22" t="s">
        <v>170</v>
      </c>
      <c r="H1005" s="22" t="s">
        <v>152</v>
      </c>
      <c r="I1005" s="66">
        <v>415</v>
      </c>
    </row>
    <row r="1006" spans="2:9" x14ac:dyDescent="0.25">
      <c r="B1006" s="22" t="s">
        <v>1136</v>
      </c>
      <c r="C1006" s="22" t="s">
        <v>1137</v>
      </c>
      <c r="D1006" s="22" t="s">
        <v>509</v>
      </c>
      <c r="E1006" s="22" t="s">
        <v>2479</v>
      </c>
      <c r="F1006" s="22"/>
      <c r="G1006" s="22" t="s">
        <v>170</v>
      </c>
      <c r="H1006" s="22" t="s">
        <v>152</v>
      </c>
      <c r="I1006" s="66">
        <v>415</v>
      </c>
    </row>
    <row r="1007" spans="2:9" x14ac:dyDescent="0.25">
      <c r="B1007" s="22" t="s">
        <v>1136</v>
      </c>
      <c r="C1007" s="22" t="s">
        <v>1137</v>
      </c>
      <c r="D1007" s="22" t="s">
        <v>1255</v>
      </c>
      <c r="E1007" s="22" t="s">
        <v>2480</v>
      </c>
      <c r="F1007" s="22"/>
      <c r="G1007" s="22" t="s">
        <v>170</v>
      </c>
      <c r="H1007" s="22" t="s">
        <v>152</v>
      </c>
      <c r="I1007" s="66">
        <v>412</v>
      </c>
    </row>
    <row r="1008" spans="2:9" x14ac:dyDescent="0.25">
      <c r="B1008" s="22" t="s">
        <v>1136</v>
      </c>
      <c r="C1008" s="22" t="s">
        <v>1137</v>
      </c>
      <c r="D1008" s="22" t="s">
        <v>1272</v>
      </c>
      <c r="E1008" s="22" t="s">
        <v>2481</v>
      </c>
      <c r="F1008" s="22"/>
      <c r="G1008" s="22" t="s">
        <v>170</v>
      </c>
      <c r="H1008" s="22" t="s">
        <v>152</v>
      </c>
      <c r="I1008" s="66">
        <v>326.39999999999998</v>
      </c>
    </row>
    <row r="1009" spans="2:9" x14ac:dyDescent="0.25">
      <c r="B1009" s="22" t="s">
        <v>1136</v>
      </c>
      <c r="C1009" s="22" t="s">
        <v>1137</v>
      </c>
      <c r="D1009" s="22" t="s">
        <v>1277</v>
      </c>
      <c r="E1009" s="22" t="s">
        <v>2482</v>
      </c>
      <c r="F1009" s="22"/>
      <c r="G1009" s="22" t="s">
        <v>170</v>
      </c>
      <c r="H1009" s="22" t="s">
        <v>152</v>
      </c>
      <c r="I1009" s="66">
        <v>237.39999999999998</v>
      </c>
    </row>
    <row r="1010" spans="2:9" x14ac:dyDescent="0.25">
      <c r="B1010" s="22" t="s">
        <v>1136</v>
      </c>
      <c r="C1010" s="22" t="s">
        <v>1137</v>
      </c>
      <c r="D1010" s="22" t="s">
        <v>687</v>
      </c>
      <c r="E1010" s="22" t="s">
        <v>2483</v>
      </c>
      <c r="F1010" s="22"/>
      <c r="G1010" s="22" t="s">
        <v>170</v>
      </c>
      <c r="H1010" s="22" t="s">
        <v>152</v>
      </c>
      <c r="I1010" s="66">
        <v>425</v>
      </c>
    </row>
    <row r="1011" spans="2:9" x14ac:dyDescent="0.25">
      <c r="B1011" s="22" t="s">
        <v>1136</v>
      </c>
      <c r="C1011" s="22" t="s">
        <v>1137</v>
      </c>
      <c r="D1011" s="22" t="s">
        <v>1323</v>
      </c>
      <c r="E1011" s="22" t="s">
        <v>2484</v>
      </c>
      <c r="F1011" s="22"/>
      <c r="G1011" s="22" t="s">
        <v>170</v>
      </c>
      <c r="H1011" s="22" t="s">
        <v>152</v>
      </c>
      <c r="I1011" s="66">
        <v>462</v>
      </c>
    </row>
    <row r="1012" spans="2:9" x14ac:dyDescent="0.25">
      <c r="B1012" s="22" t="s">
        <v>1136</v>
      </c>
      <c r="C1012" s="22" t="s">
        <v>1137</v>
      </c>
      <c r="D1012" s="22" t="s">
        <v>1330</v>
      </c>
      <c r="E1012" s="22" t="s">
        <v>2485</v>
      </c>
      <c r="F1012" s="22"/>
      <c r="G1012" s="22" t="s">
        <v>170</v>
      </c>
      <c r="H1012" s="22" t="s">
        <v>152</v>
      </c>
      <c r="I1012" s="66">
        <v>572.39</v>
      </c>
    </row>
    <row r="1013" spans="2:9" x14ac:dyDescent="0.25">
      <c r="B1013" s="22" t="s">
        <v>1136</v>
      </c>
      <c r="C1013" s="22" t="s">
        <v>1137</v>
      </c>
      <c r="D1013" s="22" t="s">
        <v>1332</v>
      </c>
      <c r="E1013" s="22" t="s">
        <v>2486</v>
      </c>
      <c r="F1013" s="22"/>
      <c r="G1013" s="22" t="s">
        <v>170</v>
      </c>
      <c r="H1013" s="22" t="s">
        <v>152</v>
      </c>
      <c r="I1013" s="66">
        <v>422.39</v>
      </c>
    </row>
    <row r="1014" spans="2:9" x14ac:dyDescent="0.25">
      <c r="B1014" s="22" t="s">
        <v>1136</v>
      </c>
      <c r="C1014" s="22" t="s">
        <v>1137</v>
      </c>
      <c r="D1014" s="22" t="s">
        <v>592</v>
      </c>
      <c r="E1014" s="22" t="s">
        <v>2487</v>
      </c>
      <c r="F1014" s="22"/>
      <c r="G1014" s="22" t="s">
        <v>170</v>
      </c>
      <c r="H1014" s="22" t="s">
        <v>152</v>
      </c>
      <c r="I1014" s="66">
        <v>420</v>
      </c>
    </row>
    <row r="1015" spans="2:9" x14ac:dyDescent="0.25">
      <c r="B1015" s="22" t="s">
        <v>1136</v>
      </c>
      <c r="C1015" s="22" t="s">
        <v>1137</v>
      </c>
      <c r="D1015" s="22" t="s">
        <v>1403</v>
      </c>
      <c r="E1015" s="22" t="s">
        <v>2488</v>
      </c>
      <c r="F1015" s="22"/>
      <c r="G1015" s="22" t="s">
        <v>170</v>
      </c>
      <c r="H1015" s="22" t="s">
        <v>152</v>
      </c>
      <c r="I1015" s="66">
        <v>395</v>
      </c>
    </row>
    <row r="1016" spans="2:9" x14ac:dyDescent="0.25">
      <c r="B1016" s="22" t="s">
        <v>1136</v>
      </c>
      <c r="C1016" s="22" t="s">
        <v>1137</v>
      </c>
      <c r="D1016" s="22" t="s">
        <v>1409</v>
      </c>
      <c r="E1016" s="22" t="s">
        <v>2489</v>
      </c>
      <c r="F1016" s="22"/>
      <c r="G1016" s="22" t="s">
        <v>170</v>
      </c>
      <c r="H1016" s="22" t="s">
        <v>152</v>
      </c>
      <c r="I1016" s="66">
        <v>572.39</v>
      </c>
    </row>
    <row r="1017" spans="2:9" x14ac:dyDescent="0.25">
      <c r="B1017" s="22" t="s">
        <v>1136</v>
      </c>
      <c r="C1017" s="22" t="s">
        <v>1137</v>
      </c>
      <c r="D1017" s="22" t="s">
        <v>2432</v>
      </c>
      <c r="E1017" s="22" t="s">
        <v>2433</v>
      </c>
      <c r="F1017" s="22"/>
      <c r="G1017" s="22" t="s">
        <v>170</v>
      </c>
      <c r="H1017" s="22" t="s">
        <v>152</v>
      </c>
      <c r="I1017" s="66">
        <v>275</v>
      </c>
    </row>
    <row r="1018" spans="2:9" x14ac:dyDescent="0.25">
      <c r="B1018" s="22" t="s">
        <v>1136</v>
      </c>
      <c r="C1018" s="22" t="s">
        <v>1137</v>
      </c>
      <c r="D1018" s="22" t="s">
        <v>2490</v>
      </c>
      <c r="E1018" s="22" t="s">
        <v>2491</v>
      </c>
      <c r="F1018" s="22"/>
      <c r="G1018" s="22" t="s">
        <v>170</v>
      </c>
      <c r="H1018" s="22" t="s">
        <v>152</v>
      </c>
      <c r="I1018" s="66">
        <v>306</v>
      </c>
    </row>
  </sheetData>
  <sortState xmlns:xlrd2="http://schemas.microsoft.com/office/spreadsheetml/2017/richdata2" ref="B21:I471">
    <sortCondition ref="G21:G471"/>
  </sortState>
  <phoneticPr fontId="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B8665-416C-4D34-8940-561BC3295D9A}">
  <dimension ref="B2:G36"/>
  <sheetViews>
    <sheetView showGridLines="0" topLeftCell="A13" workbookViewId="0">
      <selection activeCell="I20" sqref="I20"/>
    </sheetView>
  </sheetViews>
  <sheetFormatPr defaultRowHeight="15" x14ac:dyDescent="0.25"/>
  <cols>
    <col min="3" max="3" width="20.85546875" bestFit="1" customWidth="1"/>
    <col min="4" max="4" width="10.5703125" bestFit="1" customWidth="1"/>
    <col min="5" max="7" width="9.28515625" bestFit="1" customWidth="1"/>
  </cols>
  <sheetData>
    <row r="2" spans="2:7" x14ac:dyDescent="0.25">
      <c r="C2" s="9" t="s">
        <v>305</v>
      </c>
      <c r="D2" s="92" t="s">
        <v>306</v>
      </c>
      <c r="E2" s="92" t="s">
        <v>307</v>
      </c>
    </row>
    <row r="3" spans="2:7" x14ac:dyDescent="0.25">
      <c r="B3" t="s">
        <v>149</v>
      </c>
      <c r="C3" s="9" t="s">
        <v>150</v>
      </c>
      <c r="D3" s="92">
        <v>800</v>
      </c>
      <c r="E3" s="92">
        <v>210</v>
      </c>
      <c r="F3" s="90"/>
      <c r="G3" s="90"/>
    </row>
    <row r="4" spans="2:7" x14ac:dyDescent="0.25">
      <c r="B4" t="s">
        <v>161</v>
      </c>
      <c r="C4" s="9" t="s">
        <v>48</v>
      </c>
      <c r="D4" s="92">
        <v>800</v>
      </c>
      <c r="E4" s="92">
        <v>210</v>
      </c>
      <c r="F4" s="90"/>
      <c r="G4" s="90"/>
    </row>
    <row r="5" spans="2:7" x14ac:dyDescent="0.25">
      <c r="B5" t="s">
        <v>162</v>
      </c>
      <c r="C5" s="9" t="s">
        <v>49</v>
      </c>
      <c r="D5" s="92">
        <v>800</v>
      </c>
      <c r="E5" s="92">
        <v>210</v>
      </c>
      <c r="F5" s="90"/>
      <c r="G5" s="90"/>
    </row>
    <row r="6" spans="2:7" x14ac:dyDescent="0.25">
      <c r="B6" t="s">
        <v>163</v>
      </c>
      <c r="C6" s="9" t="s">
        <v>50</v>
      </c>
      <c r="D6" s="92">
        <v>800</v>
      </c>
      <c r="E6" s="92">
        <v>210</v>
      </c>
      <c r="F6" s="90"/>
      <c r="G6" s="90"/>
    </row>
    <row r="7" spans="2:7" x14ac:dyDescent="0.25">
      <c r="B7" t="s">
        <v>164</v>
      </c>
      <c r="C7" s="9" t="s">
        <v>51</v>
      </c>
      <c r="D7" s="92">
        <v>800</v>
      </c>
      <c r="E7" s="92">
        <v>210</v>
      </c>
      <c r="F7" s="90"/>
      <c r="G7" s="90"/>
    </row>
    <row r="8" spans="2:7" x14ac:dyDescent="0.25">
      <c r="B8" t="s">
        <v>167</v>
      </c>
      <c r="C8" s="9" t="s">
        <v>52</v>
      </c>
      <c r="D8" s="92">
        <v>800</v>
      </c>
      <c r="E8" s="92">
        <v>210</v>
      </c>
      <c r="F8" s="90"/>
      <c r="G8" s="90"/>
    </row>
    <row r="9" spans="2:7" x14ac:dyDescent="0.25">
      <c r="B9" t="s">
        <v>153</v>
      </c>
      <c r="C9" s="9" t="s">
        <v>53</v>
      </c>
      <c r="D9" s="92">
        <v>800</v>
      </c>
      <c r="E9" s="92">
        <v>210</v>
      </c>
      <c r="F9" s="90"/>
      <c r="G9" s="90"/>
    </row>
    <row r="10" spans="2:7" x14ac:dyDescent="0.25">
      <c r="B10" t="s">
        <v>301</v>
      </c>
      <c r="C10" s="9" t="s">
        <v>308</v>
      </c>
      <c r="D10" s="92">
        <v>800</v>
      </c>
      <c r="E10" s="92">
        <v>210</v>
      </c>
      <c r="F10" s="90"/>
      <c r="G10" s="90"/>
    </row>
    <row r="11" spans="2:7" x14ac:dyDescent="0.25">
      <c r="B11" t="s">
        <v>168</v>
      </c>
      <c r="C11" s="9" t="s">
        <v>54</v>
      </c>
      <c r="D11" s="92">
        <v>800</v>
      </c>
      <c r="E11" s="92">
        <v>210</v>
      </c>
      <c r="F11" s="90"/>
      <c r="G11" s="90"/>
    </row>
    <row r="12" spans="2:7" x14ac:dyDescent="0.25">
      <c r="B12" t="s">
        <v>154</v>
      </c>
      <c r="C12" s="9" t="s">
        <v>55</v>
      </c>
      <c r="D12" s="92">
        <v>800</v>
      </c>
      <c r="E12" s="92">
        <v>210</v>
      </c>
      <c r="F12" s="90"/>
      <c r="G12" s="90"/>
    </row>
    <row r="13" spans="2:7" x14ac:dyDescent="0.25">
      <c r="B13" t="s">
        <v>165</v>
      </c>
      <c r="C13" s="9" t="s">
        <v>56</v>
      </c>
      <c r="D13" s="92">
        <v>800</v>
      </c>
      <c r="E13" s="92">
        <v>210</v>
      </c>
      <c r="F13" s="90"/>
      <c r="G13" s="90"/>
    </row>
    <row r="14" spans="2:7" x14ac:dyDescent="0.25">
      <c r="B14" s="101" t="s">
        <v>155</v>
      </c>
      <c r="C14" s="9" t="s">
        <v>57</v>
      </c>
      <c r="D14" s="92">
        <v>800</v>
      </c>
      <c r="E14" s="92">
        <v>210</v>
      </c>
      <c r="F14" s="90"/>
      <c r="G14" s="90"/>
    </row>
    <row r="15" spans="2:7" x14ac:dyDescent="0.25">
      <c r="B15" t="s">
        <v>166</v>
      </c>
      <c r="C15" s="9" t="s">
        <v>58</v>
      </c>
      <c r="D15" s="92">
        <v>800</v>
      </c>
      <c r="E15" s="92">
        <v>210</v>
      </c>
      <c r="F15" s="90"/>
      <c r="G15" s="90"/>
    </row>
    <row r="16" spans="2:7" x14ac:dyDescent="0.25">
      <c r="B16" t="s">
        <v>156</v>
      </c>
      <c r="C16" s="9" t="s">
        <v>157</v>
      </c>
      <c r="D16" s="92">
        <v>800</v>
      </c>
      <c r="E16" s="92">
        <v>210</v>
      </c>
      <c r="F16" s="90"/>
      <c r="G16" s="90"/>
    </row>
    <row r="17" spans="2:7" x14ac:dyDescent="0.25">
      <c r="B17" t="s">
        <v>302</v>
      </c>
      <c r="C17" s="9" t="s">
        <v>59</v>
      </c>
      <c r="D17" s="92">
        <v>800</v>
      </c>
      <c r="E17" s="92">
        <v>210</v>
      </c>
      <c r="F17" s="90"/>
      <c r="G17" s="90"/>
    </row>
    <row r="18" spans="2:7" x14ac:dyDescent="0.25">
      <c r="B18" t="s">
        <v>291</v>
      </c>
      <c r="C18" s="9" t="s">
        <v>247</v>
      </c>
      <c r="D18" s="92">
        <v>800</v>
      </c>
      <c r="E18" s="92">
        <v>210</v>
      </c>
      <c r="F18" s="90"/>
      <c r="G18" s="90"/>
    </row>
    <row r="19" spans="2:7" x14ac:dyDescent="0.25">
      <c r="B19" t="s">
        <v>158</v>
      </c>
      <c r="C19" s="9" t="s">
        <v>60</v>
      </c>
      <c r="D19" s="92">
        <v>800</v>
      </c>
      <c r="E19" s="92">
        <v>210</v>
      </c>
      <c r="F19" s="90"/>
      <c r="G19" s="90"/>
    </row>
    <row r="20" spans="2:7" x14ac:dyDescent="0.25">
      <c r="B20" t="s">
        <v>293</v>
      </c>
      <c r="C20" s="9" t="s">
        <v>294</v>
      </c>
      <c r="D20" s="92">
        <v>800</v>
      </c>
      <c r="E20" s="92">
        <v>210</v>
      </c>
      <c r="F20" s="90"/>
      <c r="G20" s="90"/>
    </row>
    <row r="21" spans="2:7" x14ac:dyDescent="0.25">
      <c r="B21" t="s">
        <v>159</v>
      </c>
      <c r="C21" s="9" t="s">
        <v>61</v>
      </c>
      <c r="D21" s="92">
        <v>800</v>
      </c>
      <c r="E21" s="92">
        <v>210</v>
      </c>
      <c r="F21" s="90"/>
      <c r="G21" s="90"/>
    </row>
    <row r="22" spans="2:7" x14ac:dyDescent="0.25">
      <c r="B22" t="s">
        <v>160</v>
      </c>
      <c r="C22" s="9" t="s">
        <v>62</v>
      </c>
      <c r="D22" s="92">
        <v>800</v>
      </c>
      <c r="E22" s="92">
        <v>210</v>
      </c>
      <c r="F22" s="90"/>
      <c r="G22" s="90"/>
    </row>
    <row r="23" spans="2:7" x14ac:dyDescent="0.25">
      <c r="B23" t="s">
        <v>303</v>
      </c>
      <c r="C23" s="9" t="s">
        <v>309</v>
      </c>
      <c r="D23" s="92">
        <v>800</v>
      </c>
      <c r="E23" s="92">
        <v>210</v>
      </c>
      <c r="F23" s="91"/>
      <c r="G23" s="91"/>
    </row>
    <row r="24" spans="2:7" x14ac:dyDescent="0.25">
      <c r="B24" t="s">
        <v>304</v>
      </c>
      <c r="C24" s="9" t="s">
        <v>310</v>
      </c>
      <c r="D24" s="92">
        <v>800</v>
      </c>
      <c r="E24" s="92">
        <v>210</v>
      </c>
    </row>
    <row r="25" spans="2:7" x14ac:dyDescent="0.25">
      <c r="B25" s="124" t="s">
        <v>83</v>
      </c>
      <c r="C25" s="9" t="s">
        <v>326</v>
      </c>
      <c r="D25" s="92">
        <v>800</v>
      </c>
      <c r="E25" s="92">
        <v>210</v>
      </c>
    </row>
    <row r="26" spans="2:7" x14ac:dyDescent="0.25">
      <c r="B26" s="124" t="s">
        <v>321</v>
      </c>
      <c r="C26" s="9" t="s">
        <v>330</v>
      </c>
      <c r="D26" s="92">
        <v>800</v>
      </c>
      <c r="E26" s="92">
        <v>210</v>
      </c>
    </row>
    <row r="27" spans="2:7" x14ac:dyDescent="0.25">
      <c r="B27" s="124" t="s">
        <v>322</v>
      </c>
      <c r="C27" s="9" t="s">
        <v>328</v>
      </c>
      <c r="D27" s="92">
        <v>800</v>
      </c>
      <c r="E27" s="92">
        <v>210</v>
      </c>
    </row>
    <row r="28" spans="2:7" x14ac:dyDescent="0.25">
      <c r="B28" s="124" t="s">
        <v>380</v>
      </c>
      <c r="C28" s="9" t="s">
        <v>383</v>
      </c>
      <c r="D28" s="92">
        <v>800</v>
      </c>
      <c r="E28" s="92">
        <v>210</v>
      </c>
    </row>
    <row r="29" spans="2:7" x14ac:dyDescent="0.25">
      <c r="B29" s="158" t="s">
        <v>381</v>
      </c>
      <c r="C29" s="9" t="s">
        <v>382</v>
      </c>
      <c r="D29" s="92">
        <v>800</v>
      </c>
      <c r="E29" s="92">
        <v>210</v>
      </c>
    </row>
    <row r="30" spans="2:7" x14ac:dyDescent="0.25">
      <c r="B30" t="s">
        <v>1121</v>
      </c>
      <c r="C30" s="22" t="s">
        <v>1122</v>
      </c>
      <c r="D30" s="92">
        <v>800</v>
      </c>
      <c r="E30" s="92">
        <v>210</v>
      </c>
    </row>
    <row r="31" spans="2:7" x14ac:dyDescent="0.25">
      <c r="B31" t="s">
        <v>1133</v>
      </c>
      <c r="C31" s="22" t="s">
        <v>1134</v>
      </c>
      <c r="D31" s="92">
        <v>800</v>
      </c>
      <c r="E31" s="92">
        <v>210</v>
      </c>
    </row>
    <row r="32" spans="2:7" x14ac:dyDescent="0.25">
      <c r="B32" t="s">
        <v>1124</v>
      </c>
      <c r="C32" s="22" t="s">
        <v>1125</v>
      </c>
      <c r="D32" s="92">
        <v>800</v>
      </c>
      <c r="E32" s="92">
        <v>210</v>
      </c>
    </row>
    <row r="33" spans="2:5" x14ac:dyDescent="0.25">
      <c r="B33" t="s">
        <v>1127</v>
      </c>
      <c r="C33" s="22" t="s">
        <v>1128</v>
      </c>
      <c r="D33" s="92">
        <v>800</v>
      </c>
      <c r="E33" s="92">
        <v>210</v>
      </c>
    </row>
    <row r="34" spans="2:5" x14ac:dyDescent="0.25">
      <c r="B34" t="s">
        <v>1142</v>
      </c>
      <c r="C34" s="22" t="s">
        <v>1143</v>
      </c>
      <c r="D34" s="92">
        <v>800</v>
      </c>
      <c r="E34" s="92">
        <v>210</v>
      </c>
    </row>
    <row r="35" spans="2:5" x14ac:dyDescent="0.25">
      <c r="B35" t="s">
        <v>1130</v>
      </c>
      <c r="C35" s="22" t="s">
        <v>1131</v>
      </c>
      <c r="D35" s="92">
        <v>800</v>
      </c>
      <c r="E35" s="92">
        <v>210</v>
      </c>
    </row>
    <row r="36" spans="2:5" x14ac:dyDescent="0.25">
      <c r="B36" t="s">
        <v>1136</v>
      </c>
      <c r="C36" s="22" t="s">
        <v>1137</v>
      </c>
      <c r="D36" s="92">
        <v>800</v>
      </c>
      <c r="E36" s="92">
        <v>210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1A7F9-03F4-4910-B91C-143436F6D1E8}">
  <sheetPr codeName="Sheet10"/>
  <dimension ref="B2:C21"/>
  <sheetViews>
    <sheetView workbookViewId="0">
      <selection activeCell="I24" sqref="I24"/>
    </sheetView>
  </sheetViews>
  <sheetFormatPr defaultRowHeight="15" x14ac:dyDescent="0.25"/>
  <cols>
    <col min="1" max="16384" width="9.140625" style="24"/>
  </cols>
  <sheetData>
    <row r="2" spans="2:3" x14ac:dyDescent="0.25">
      <c r="B2" s="64" t="s">
        <v>300</v>
      </c>
    </row>
    <row r="4" spans="2:3" x14ac:dyDescent="0.25">
      <c r="B4" s="62" t="s">
        <v>149</v>
      </c>
      <c r="C4" s="65">
        <v>230.79553133280004</v>
      </c>
    </row>
    <row r="5" spans="2:3" x14ac:dyDescent="0.25">
      <c r="B5" s="62" t="s">
        <v>161</v>
      </c>
      <c r="C5" s="65">
        <v>236.30723828160004</v>
      </c>
    </row>
    <row r="6" spans="2:3" x14ac:dyDescent="0.25">
      <c r="B6" s="62" t="s">
        <v>162</v>
      </c>
      <c r="C6" s="65">
        <v>235.33366041600001</v>
      </c>
    </row>
    <row r="7" spans="2:3" x14ac:dyDescent="0.25">
      <c r="B7" s="62" t="s">
        <v>163</v>
      </c>
      <c r="C7" s="65">
        <v>237.50065631040005</v>
      </c>
    </row>
    <row r="8" spans="2:3" x14ac:dyDescent="0.25">
      <c r="B8" s="62" t="s">
        <v>164</v>
      </c>
      <c r="C8" s="65">
        <v>247.34635504800002</v>
      </c>
    </row>
    <row r="9" spans="2:3" x14ac:dyDescent="0.25">
      <c r="B9" s="62" t="s">
        <v>153</v>
      </c>
      <c r="C9" s="65">
        <v>233.10385304640005</v>
      </c>
    </row>
    <row r="10" spans="2:3" x14ac:dyDescent="0.25">
      <c r="B10" s="62" t="s">
        <v>168</v>
      </c>
      <c r="C10" s="65">
        <v>229.30375879680005</v>
      </c>
    </row>
    <row r="11" spans="2:3" x14ac:dyDescent="0.25">
      <c r="B11" s="62" t="s">
        <v>154</v>
      </c>
      <c r="C11" s="65">
        <v>227.84339199840002</v>
      </c>
    </row>
    <row r="12" spans="2:3" x14ac:dyDescent="0.25">
      <c r="B12" s="89" t="s">
        <v>155</v>
      </c>
      <c r="C12" s="65">
        <v>231.37653747840005</v>
      </c>
    </row>
    <row r="13" spans="2:3" x14ac:dyDescent="0.25">
      <c r="B13" s="89" t="s">
        <v>156</v>
      </c>
      <c r="C13" s="65">
        <v>235.80474648000003</v>
      </c>
    </row>
    <row r="14" spans="2:3" x14ac:dyDescent="0.25">
      <c r="B14" s="62" t="s">
        <v>158</v>
      </c>
      <c r="C14" s="65">
        <v>225.95904774240003</v>
      </c>
    </row>
    <row r="15" spans="2:3" x14ac:dyDescent="0.25">
      <c r="B15" s="62" t="s">
        <v>293</v>
      </c>
      <c r="C15" s="65">
        <v>233.98321369920001</v>
      </c>
    </row>
    <row r="16" spans="2:3" x14ac:dyDescent="0.25">
      <c r="B16" s="62" t="s">
        <v>159</v>
      </c>
      <c r="C16" s="65">
        <v>238.45853130720002</v>
      </c>
    </row>
    <row r="17" spans="2:3" x14ac:dyDescent="0.25">
      <c r="B17" s="62" t="s">
        <v>160</v>
      </c>
      <c r="C17" s="65">
        <v>236.43286123200002</v>
      </c>
    </row>
    <row r="18" spans="2:3" x14ac:dyDescent="0.25">
      <c r="B18" s="62" t="s">
        <v>167</v>
      </c>
      <c r="C18" s="65">
        <v>259.72021566240005</v>
      </c>
    </row>
    <row r="19" spans="2:3" x14ac:dyDescent="0.25">
      <c r="B19" s="89" t="s">
        <v>165</v>
      </c>
      <c r="C19" s="65">
        <v>259.72021566240005</v>
      </c>
    </row>
    <row r="20" spans="2:3" x14ac:dyDescent="0.25">
      <c r="B20" s="62" t="s">
        <v>291</v>
      </c>
      <c r="C20" s="65">
        <v>236.99816450880004</v>
      </c>
    </row>
    <row r="21" spans="2:3" x14ac:dyDescent="0.25">
      <c r="B21" s="62" t="s">
        <v>166</v>
      </c>
      <c r="C21" s="65">
        <v>253.17211937280001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DD257-CAA4-412C-AD30-7B40A58989D5}">
  <sheetPr codeName="Sheet11"/>
  <dimension ref="B3:D33"/>
  <sheetViews>
    <sheetView workbookViewId="0">
      <selection activeCell="G31" sqref="G31"/>
    </sheetView>
  </sheetViews>
  <sheetFormatPr defaultRowHeight="15" x14ac:dyDescent="0.25"/>
  <cols>
    <col min="1" max="1" width="9.140625" style="24"/>
    <col min="2" max="2" width="52.140625" style="24" customWidth="1"/>
    <col min="3" max="3" width="13" style="24" customWidth="1"/>
    <col min="4" max="4" width="18.85546875" style="24" customWidth="1"/>
    <col min="5" max="16384" width="9.140625" style="24"/>
  </cols>
  <sheetData>
    <row r="3" spans="2:4" x14ac:dyDescent="0.25">
      <c r="B3" s="9" t="s">
        <v>274</v>
      </c>
      <c r="C3" s="9" t="s">
        <v>275</v>
      </c>
      <c r="D3" s="9" t="s">
        <v>276</v>
      </c>
    </row>
    <row r="4" spans="2:4" x14ac:dyDescent="0.25">
      <c r="B4" s="9" t="s">
        <v>277</v>
      </c>
      <c r="C4" s="9" t="s">
        <v>149</v>
      </c>
      <c r="D4" s="9" t="s">
        <v>150</v>
      </c>
    </row>
    <row r="5" spans="2:4" x14ac:dyDescent="0.25">
      <c r="B5" s="9" t="s">
        <v>278</v>
      </c>
      <c r="C5" s="9" t="s">
        <v>153</v>
      </c>
      <c r="D5" s="9" t="s">
        <v>53</v>
      </c>
    </row>
    <row r="6" spans="2:4" x14ac:dyDescent="0.25">
      <c r="B6" s="9" t="s">
        <v>279</v>
      </c>
      <c r="C6" s="9" t="s">
        <v>154</v>
      </c>
      <c r="D6" s="9" t="s">
        <v>55</v>
      </c>
    </row>
    <row r="7" spans="2:4" x14ac:dyDescent="0.25">
      <c r="B7" s="9" t="s">
        <v>280</v>
      </c>
      <c r="C7" s="9" t="s">
        <v>155</v>
      </c>
      <c r="D7" s="9" t="s">
        <v>57</v>
      </c>
    </row>
    <row r="8" spans="2:4" x14ac:dyDescent="0.25">
      <c r="B8" s="9" t="s">
        <v>378</v>
      </c>
      <c r="C8" s="9" t="s">
        <v>156</v>
      </c>
      <c r="D8" s="9" t="s">
        <v>157</v>
      </c>
    </row>
    <row r="9" spans="2:4" x14ac:dyDescent="0.25">
      <c r="B9" s="9" t="s">
        <v>281</v>
      </c>
      <c r="C9" s="9" t="s">
        <v>158</v>
      </c>
      <c r="D9" s="9" t="s">
        <v>60</v>
      </c>
    </row>
    <row r="10" spans="2:4" x14ac:dyDescent="0.25">
      <c r="B10" s="9" t="s">
        <v>282</v>
      </c>
      <c r="C10" s="9" t="s">
        <v>159</v>
      </c>
      <c r="D10" s="9" t="s">
        <v>61</v>
      </c>
    </row>
    <row r="11" spans="2:4" x14ac:dyDescent="0.25">
      <c r="B11" s="9" t="s">
        <v>283</v>
      </c>
      <c r="C11" s="9" t="s">
        <v>160</v>
      </c>
      <c r="D11" s="9" t="s">
        <v>62</v>
      </c>
    </row>
    <row r="12" spans="2:4" x14ac:dyDescent="0.25">
      <c r="B12" s="9" t="s">
        <v>284</v>
      </c>
      <c r="C12" s="9" t="s">
        <v>161</v>
      </c>
      <c r="D12" s="9" t="s">
        <v>48</v>
      </c>
    </row>
    <row r="13" spans="2:4" x14ac:dyDescent="0.25">
      <c r="B13" s="9" t="s">
        <v>0</v>
      </c>
      <c r="C13" s="9" t="s">
        <v>162</v>
      </c>
      <c r="D13" s="9" t="s">
        <v>49</v>
      </c>
    </row>
    <row r="14" spans="2:4" x14ac:dyDescent="0.25">
      <c r="B14" s="9" t="s">
        <v>285</v>
      </c>
      <c r="C14" s="9" t="s">
        <v>163</v>
      </c>
      <c r="D14" s="9" t="s">
        <v>50</v>
      </c>
    </row>
    <row r="15" spans="2:4" x14ac:dyDescent="0.25">
      <c r="B15" s="9" t="s">
        <v>286</v>
      </c>
      <c r="C15" s="9" t="s">
        <v>164</v>
      </c>
      <c r="D15" s="9" t="s">
        <v>51</v>
      </c>
    </row>
    <row r="16" spans="2:4" x14ac:dyDescent="0.25">
      <c r="B16" s="9" t="s">
        <v>287</v>
      </c>
      <c r="C16" s="9" t="s">
        <v>165</v>
      </c>
      <c r="D16" s="9" t="s">
        <v>56</v>
      </c>
    </row>
    <row r="17" spans="2:4" x14ac:dyDescent="0.25">
      <c r="B17" s="9" t="s">
        <v>288</v>
      </c>
      <c r="C17" s="9" t="s">
        <v>166</v>
      </c>
      <c r="D17" s="9" t="s">
        <v>58</v>
      </c>
    </row>
    <row r="18" spans="2:4" x14ac:dyDescent="0.25">
      <c r="B18" s="9" t="s">
        <v>289</v>
      </c>
      <c r="C18" s="9" t="s">
        <v>167</v>
      </c>
      <c r="D18" s="9" t="s">
        <v>52</v>
      </c>
    </row>
    <row r="19" spans="2:4" x14ac:dyDescent="0.25">
      <c r="B19" s="9" t="s">
        <v>290</v>
      </c>
      <c r="C19" s="9" t="s">
        <v>168</v>
      </c>
      <c r="D19" s="9" t="s">
        <v>54</v>
      </c>
    </row>
    <row r="20" spans="2:4" x14ac:dyDescent="0.25">
      <c r="B20" s="9" t="s">
        <v>298</v>
      </c>
      <c r="C20" s="88" t="s">
        <v>293</v>
      </c>
      <c r="D20" s="9" t="s">
        <v>294</v>
      </c>
    </row>
    <row r="21" spans="2:4" x14ac:dyDescent="0.25">
      <c r="B21" s="9" t="s">
        <v>299</v>
      </c>
      <c r="C21" s="88" t="s">
        <v>291</v>
      </c>
      <c r="D21" s="9" t="s">
        <v>247</v>
      </c>
    </row>
    <row r="22" spans="2:4" x14ac:dyDescent="0.25">
      <c r="B22" s="9" t="s">
        <v>325</v>
      </c>
      <c r="C22" s="88" t="s">
        <v>83</v>
      </c>
      <c r="D22" s="9" t="s">
        <v>326</v>
      </c>
    </row>
    <row r="23" spans="2:4" x14ac:dyDescent="0.25">
      <c r="B23" s="9" t="s">
        <v>385</v>
      </c>
      <c r="C23" s="88" t="s">
        <v>381</v>
      </c>
      <c r="D23" s="9" t="s">
        <v>382</v>
      </c>
    </row>
    <row r="24" spans="2:4" x14ac:dyDescent="0.25">
      <c r="B24" s="9" t="s">
        <v>384</v>
      </c>
      <c r="C24" s="88" t="s">
        <v>380</v>
      </c>
      <c r="D24" s="9" t="s">
        <v>383</v>
      </c>
    </row>
    <row r="25" spans="2:4" x14ac:dyDescent="0.25">
      <c r="B25" s="9" t="s">
        <v>327</v>
      </c>
      <c r="C25" s="88" t="s">
        <v>322</v>
      </c>
      <c r="D25" s="9" t="s">
        <v>328</v>
      </c>
    </row>
    <row r="26" spans="2:4" x14ac:dyDescent="0.25">
      <c r="B26" s="9" t="s">
        <v>329</v>
      </c>
      <c r="C26" s="88" t="s">
        <v>321</v>
      </c>
      <c r="D26" s="9" t="s">
        <v>330</v>
      </c>
    </row>
    <row r="27" spans="2:4" x14ac:dyDescent="0.25">
      <c r="B27" s="9" t="s">
        <v>2492</v>
      </c>
      <c r="C27" s="9" t="s">
        <v>1121</v>
      </c>
      <c r="D27" s="9" t="s">
        <v>1122</v>
      </c>
    </row>
    <row r="28" spans="2:4" x14ac:dyDescent="0.25">
      <c r="B28" s="9" t="s">
        <v>2493</v>
      </c>
      <c r="C28" s="9" t="s">
        <v>1133</v>
      </c>
      <c r="D28" s="9" t="s">
        <v>1134</v>
      </c>
    </row>
    <row r="29" spans="2:4" x14ac:dyDescent="0.25">
      <c r="B29" s="9" t="s">
        <v>2494</v>
      </c>
      <c r="C29" s="9" t="s">
        <v>1124</v>
      </c>
      <c r="D29" s="9" t="s">
        <v>1125</v>
      </c>
    </row>
    <row r="30" spans="2:4" x14ac:dyDescent="0.25">
      <c r="B30" s="9" t="s">
        <v>2495</v>
      </c>
      <c r="C30" s="9" t="s">
        <v>1127</v>
      </c>
      <c r="D30" s="9" t="s">
        <v>1128</v>
      </c>
    </row>
    <row r="31" spans="2:4" x14ac:dyDescent="0.25">
      <c r="B31" s="9" t="s">
        <v>2496</v>
      </c>
      <c r="C31" s="9" t="s">
        <v>1142</v>
      </c>
      <c r="D31" s="9" t="s">
        <v>1143</v>
      </c>
    </row>
    <row r="32" spans="2:4" x14ac:dyDescent="0.25">
      <c r="B32" s="9" t="s">
        <v>2497</v>
      </c>
      <c r="C32" s="9" t="s">
        <v>1130</v>
      </c>
      <c r="D32" s="9" t="s">
        <v>1131</v>
      </c>
    </row>
    <row r="33" spans="2:4" x14ac:dyDescent="0.25">
      <c r="B33" s="9" t="s">
        <v>2498</v>
      </c>
      <c r="C33" s="9" t="s">
        <v>1136</v>
      </c>
      <c r="D33" s="9" t="s">
        <v>1137</v>
      </c>
    </row>
  </sheetData>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A74FE70A883914C8A59DD9994CDFF78" ma:contentTypeVersion="13" ma:contentTypeDescription="Create a new document." ma:contentTypeScope="" ma:versionID="3da72155684095bba47976e4b755d402">
  <xsd:schema xmlns:xsd="http://www.w3.org/2001/XMLSchema" xmlns:xs="http://www.w3.org/2001/XMLSchema" xmlns:p="http://schemas.microsoft.com/office/2006/metadata/properties" xmlns:ns2="7481105b-f5b0-4295-a62c-c5449e6fa155" xmlns:ns3="284ec8bd-7b62-4f69-b5b4-3767fde18c54" targetNamespace="http://schemas.microsoft.com/office/2006/metadata/properties" ma:root="true" ma:fieldsID="1494ca8a11f9d857b448e838c5acff50" ns2:_="" ns3:_="">
    <xsd:import namespace="7481105b-f5b0-4295-a62c-c5449e6fa155"/>
    <xsd:import namespace="284ec8bd-7b62-4f69-b5b4-3767fde18c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81105b-f5b0-4295-a62c-c5449e6fa1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84ec8bd-7b62-4f69-b5b4-3767fde18c5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E3F920-AE79-40F0-ABC1-3E62C63D4799}">
  <ds:schemaRefs>
    <ds:schemaRef ds:uri="http://schemas.microsoft.com/sharepoint/v3/contenttype/forms"/>
  </ds:schemaRefs>
</ds:datastoreItem>
</file>

<file path=customXml/itemProps2.xml><?xml version="1.0" encoding="utf-8"?>
<ds:datastoreItem xmlns:ds="http://schemas.openxmlformats.org/officeDocument/2006/customXml" ds:itemID="{0D0CD021-D3F0-46C8-BC85-B9E84978E00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4B39F3A-A466-4D98-8F7D-48E6D6B01F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81105b-f5b0-4295-a62c-c5449e6fa155"/>
    <ds:schemaRef ds:uri="284ec8bd-7b62-4f69-b5b4-3767fde18c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STANDARD CHARGES</vt:lpstr>
      <vt:lpstr>SHOPPABLE SERVICES</vt:lpstr>
      <vt:lpstr>LOGOS</vt:lpstr>
      <vt:lpstr>MS MEDICAID APR DRGS</vt:lpstr>
      <vt:lpstr>INPATIENT RATE TABLE</vt:lpstr>
      <vt:lpstr>INSURANCE PLAN LIST</vt:lpstr>
      <vt:lpstr>TRICARE</vt:lpstr>
      <vt:lpstr>IP-MEDICARE BASE RATES</vt:lpstr>
      <vt:lpstr>OUTPATIENT RATE TABLE</vt:lpstr>
      <vt:lpstr>PRIVATE PAY TABLE</vt:lpstr>
      <vt:lpstr>MEDICARE IOP RATES</vt:lpstr>
      <vt:lpstr>LOCATION LOOKUP TABLE</vt:lpstr>
      <vt:lpstr>'STANDARD CHARGES'!Criteria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Bradley Richards</dc:creator>
  <cp:keywords/>
  <dc:description/>
  <cp:lastModifiedBy>Bradley Richards</cp:lastModifiedBy>
  <cp:revision/>
  <cp:lastPrinted>2023-08-17T14:09:44Z</cp:lastPrinted>
  <dcterms:created xsi:type="dcterms:W3CDTF">2020-11-09T14:19:10Z</dcterms:created>
  <dcterms:modified xsi:type="dcterms:W3CDTF">2026-08-25T16:24:22Z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0x010100DA74FE70A883914C8A59DD9994CDFF78</vt:lpwstr>
  </property>
</Properties>
</file>