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G:\IT\Inventory and Reference Docs\HMS\Price Transparency\2024 for 2025\2025 Shoppable Completed\"/>
    </mc:Choice>
  </mc:AlternateContent>
  <xr:revisionPtr revIDLastSave="0" documentId="13_ncr:1_{8C4D16AF-619E-4165-9C43-A1D096926F9C}" xr6:coauthVersionLast="36" xr6:coauthVersionMax="36" xr10:uidLastSave="{00000000-0000-0000-0000-000000000000}"/>
  <workbookProtection workbookAlgorithmName="SHA-512" workbookHashValue="t1MgszOgWbe/X9oSYuf/tlSpMRHIYOlhh0vV4GKGwZUv6qYsJRmTO+Gzo3rHsce6LlrQvu8VsZttOBS3z2A13A==" workbookSaltValue="agC9xa99DE/7fu2NK87Rdw==" workbookSpinCount="100000" lockStructure="1"/>
  <bookViews>
    <workbookView xWindow="0" yWindow="0" windowWidth="28800" windowHeight="12225" xr2:uid="{B590D137-E8C3-4FA9-A02E-85B81A9C051A}"/>
  </bookViews>
  <sheets>
    <sheet name="SHOPPABLE SERVICES" sheetId="3" r:id="rId1"/>
    <sheet name="Payers" sheetId="11" state="hidden" r:id="rId2"/>
    <sheet name="IP R&amp;B" sheetId="12" state="hidden" r:id="rId3"/>
    <sheet name="DIAG EXAM" sheetId="14" state="hidden" r:id="rId4"/>
    <sheet name="Eval w Med" sheetId="19" state="hidden" r:id="rId5"/>
    <sheet name="SUBS HOSP 15 - 24" sheetId="15" state="hidden" r:id="rId6"/>
    <sheet name="SUBS HOSP 25 - 34" sheetId="20" state="hidden" r:id="rId7"/>
    <sheet name="SUBS HOSP 35" sheetId="21" state="hidden" r:id="rId8"/>
    <sheet name="DIS LT 30" sheetId="17" state="hidden" r:id="rId9"/>
    <sheet name="DIS 31" sheetId="16" state="hidden" r:id="rId10"/>
    <sheet name="INIT" sheetId="24" state="hidden" r:id="rId11"/>
    <sheet name="EDUC" sheetId="27" state="hidden" r:id="rId12"/>
    <sheet name="GRP PSYCH" sheetId="28" state="hidden" r:id="rId13"/>
    <sheet name="GT ACT" sheetId="29" state="hidden" r:id="rId14"/>
    <sheet name="GT INTR" sheetId="32" state="hidden" r:id="rId15"/>
    <sheet name="GT PG" sheetId="33" state="hidden" r:id="rId16"/>
    <sheet name="INTR PSYCH" sheetId="37" state="hidden" r:id="rId17"/>
    <sheet name="PHP" sheetId="38" state="hidden" r:id="rId18"/>
    <sheet name="PHP PER DIEM" sheetId="39" state="hidden" r:id="rId1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3" l="1"/>
  <c r="L32" i="3" l="1"/>
  <c r="K32" i="3"/>
  <c r="J32" i="3"/>
  <c r="G32" i="3"/>
  <c r="F32" i="3"/>
  <c r="E32" i="3"/>
  <c r="L31" i="3"/>
  <c r="K31" i="3"/>
  <c r="J31" i="3"/>
  <c r="G31" i="3"/>
  <c r="F31" i="3"/>
  <c r="E31" i="3"/>
  <c r="L30" i="3"/>
  <c r="K30" i="3"/>
  <c r="J30" i="3"/>
  <c r="G30" i="3"/>
  <c r="F30" i="3"/>
  <c r="E30" i="3"/>
  <c r="L29" i="3"/>
  <c r="K29" i="3"/>
  <c r="J29" i="3"/>
  <c r="G29" i="3"/>
  <c r="F29" i="3"/>
  <c r="E29" i="3"/>
  <c r="L28" i="3"/>
  <c r="K28" i="3"/>
  <c r="J28" i="3"/>
  <c r="G28" i="3"/>
  <c r="F28" i="3"/>
  <c r="E28" i="3"/>
  <c r="L27" i="3"/>
  <c r="K27" i="3"/>
  <c r="J27" i="3"/>
  <c r="G27" i="3"/>
  <c r="F27" i="3"/>
  <c r="E27" i="3"/>
  <c r="L26" i="3"/>
  <c r="K26" i="3"/>
  <c r="J26" i="3"/>
  <c r="G26" i="3"/>
  <c r="F26" i="3"/>
  <c r="E26" i="3"/>
  <c r="L25" i="3"/>
  <c r="K25" i="3"/>
  <c r="J25" i="3"/>
  <c r="G25" i="3"/>
  <c r="F25" i="3"/>
  <c r="E25" i="3"/>
  <c r="L22" i="3"/>
  <c r="K22" i="3"/>
  <c r="J22" i="3"/>
  <c r="G22" i="3"/>
  <c r="F22" i="3"/>
  <c r="E22" i="3"/>
  <c r="L21" i="3"/>
  <c r="K21" i="3"/>
  <c r="J21" i="3"/>
  <c r="G21" i="3"/>
  <c r="F21" i="3"/>
  <c r="E21" i="3"/>
  <c r="L20" i="3"/>
  <c r="K20" i="3"/>
  <c r="J20" i="3"/>
  <c r="G20" i="3"/>
  <c r="F20" i="3"/>
  <c r="E20" i="3"/>
  <c r="L19" i="3"/>
  <c r="K19" i="3"/>
  <c r="J19" i="3"/>
  <c r="G19" i="3"/>
  <c r="F19" i="3"/>
  <c r="E19" i="3"/>
  <c r="L18" i="3"/>
  <c r="K18" i="3"/>
  <c r="J18" i="3"/>
  <c r="G18" i="3"/>
  <c r="F18" i="3"/>
  <c r="E18" i="3"/>
  <c r="L17" i="3"/>
  <c r="K17" i="3"/>
  <c r="J17" i="3"/>
  <c r="G17" i="3"/>
  <c r="F17" i="3"/>
  <c r="E17" i="3"/>
  <c r="L16" i="3"/>
  <c r="K16" i="3"/>
  <c r="J16" i="3"/>
  <c r="G16" i="3"/>
  <c r="F16" i="3"/>
  <c r="E16" i="3"/>
  <c r="L15" i="3"/>
  <c r="K15" i="3"/>
  <c r="J15" i="3"/>
  <c r="G15" i="3"/>
  <c r="F15" i="3"/>
  <c r="E15" i="3"/>
  <c r="L14" i="3"/>
  <c r="K14" i="3"/>
  <c r="J14" i="3"/>
  <c r="G14" i="3"/>
  <c r="F14" i="3"/>
  <c r="E14" i="3"/>
</calcChain>
</file>

<file path=xl/sharedStrings.xml><?xml version="1.0" encoding="utf-8"?>
<sst xmlns="http://schemas.openxmlformats.org/spreadsheetml/2006/main" count="883" uniqueCount="103">
  <si>
    <t>INSURANCE PLAN</t>
  </si>
  <si>
    <t>SELECT YOUR INSURANCE PLAN USING DROPDOWN</t>
  </si>
  <si>
    <t>SHOPPABLE SERVICE</t>
  </si>
  <si>
    <t>REIMBURSEMENT DETAIL</t>
  </si>
  <si>
    <t>REIMBURSEMENT TYPE</t>
  </si>
  <si>
    <t>MEDICARE PART A</t>
  </si>
  <si>
    <t>AETNA (MEDICARE ADVANTAGE)</t>
  </si>
  <si>
    <t>TYPE OF SERVICE</t>
  </si>
  <si>
    <t>BILLING CODE</t>
  </si>
  <si>
    <t>PAYOR-SPECIFIC NEGOTIATED RATE</t>
  </si>
  <si>
    <t>DISCOUNTED CASH PRICE</t>
  </si>
  <si>
    <t>MAXIMUM NEGOTIATED CHARGE</t>
  </si>
  <si>
    <t>MINIMUM NEGOTIATED CHARGE</t>
  </si>
  <si>
    <t>per diem</t>
  </si>
  <si>
    <t>PER DIEM</t>
  </si>
  <si>
    <t>Inpatient</t>
  </si>
  <si>
    <t>GROSS CHARGE</t>
  </si>
  <si>
    <t>SERVICE DETAIL</t>
  </si>
  <si>
    <t>MAGELLAN</t>
  </si>
  <si>
    <t>MEDICARE PART B</t>
  </si>
  <si>
    <t>UBH (OPTUM)</t>
  </si>
  <si>
    <t>CONTRACT RATE, ALL SERVICES ARE BUNDLED INTO A PER DIEM RATE</t>
  </si>
  <si>
    <t>CPT 90792</t>
  </si>
  <si>
    <t>SUBSUQ HOSPITAL CARE 25-34 MINUTES</t>
  </si>
  <si>
    <t>CPT 99232</t>
  </si>
  <si>
    <t>DISCHARGE VISIT 31+ MINUTES</t>
  </si>
  <si>
    <t>CPT 99239</t>
  </si>
  <si>
    <t>CPT 99238</t>
  </si>
  <si>
    <t>All services and/or gross charge and/or negotiated rate(s) reflected in this document are as of 1/1/2025.</t>
  </si>
  <si>
    <t>GEISINGER GOLD (MEDICARE ADVANTAGE)</t>
  </si>
  <si>
    <t>HUMANA (MEDICARE ADVANTAGE)</t>
  </si>
  <si>
    <t>HIGHMARK (MEDICARE ADVANTAGE)</t>
  </si>
  <si>
    <t>HIGHMARK BLUE SHIELD</t>
  </si>
  <si>
    <t>MARTINS POINT</t>
  </si>
  <si>
    <t>CASE RATE</t>
  </si>
  <si>
    <t>PSYCHIATRIC DIAG EXAM</t>
  </si>
  <si>
    <t>CPT 90791</t>
  </si>
  <si>
    <t>SUBSUQ HOSPITAL CARE 15-24 MINUTES</t>
  </si>
  <si>
    <t>CPT 99231</t>
  </si>
  <si>
    <t>SUBSUQ HOSPITAL CARE 35+ MINUTES</t>
  </si>
  <si>
    <t>CPT 99233</t>
  </si>
  <si>
    <t>DISCHARGE VISIT 30 MINUTES OR LESS</t>
  </si>
  <si>
    <t>CPT 99223</t>
  </si>
  <si>
    <t>Outpatient</t>
  </si>
  <si>
    <t>No negotiated rate, pays per payer fee schedule. Not offered as an individual service; only available through participation in a Partial Hospitalization Program.  Payor may pay per fee schedule if # of groups per day do not meet PHP minimum requirements.</t>
  </si>
  <si>
    <t>EDUCATION/ TRAINING</t>
  </si>
  <si>
    <t>Rev Code 942, HCPCS G0177</t>
  </si>
  <si>
    <t>No negotiated rate, pays per payer fee schedule. Total gross charge dependent on number of groups attended per day.  Contract rate dependent on meeting PHP minimum requirements per day.  Rate shown is for a qualifying PHP day</t>
  </si>
  <si>
    <t>GROUP PSYCHOTHERAPY</t>
  </si>
  <si>
    <t>other than of a multiple-family group, in a partial hospitalization or intensive outpatient setting, approximately 45 to 50 minutes</t>
  </si>
  <si>
    <t>Rev Code 912, 913, HCPCS G0410</t>
  </si>
  <si>
    <t>GROUP THERAPY</t>
  </si>
  <si>
    <t>ACTIVITY THERAPY</t>
  </si>
  <si>
    <t>Rev Code 915</t>
  </si>
  <si>
    <t>INTRCTV GRP PSYTHRPY</t>
  </si>
  <si>
    <t>INTERACTIVE GROUP PSYCHOTHERAPY</t>
  </si>
  <si>
    <t>in a partial hospitalization or intensive outpatient setting, approximately 45 to 50 minutes</t>
  </si>
  <si>
    <t>Rev Code 912, 913 HCPCS G0411</t>
  </si>
  <si>
    <t>MENTAL HEALTH PARTIAL HOSPITALIZATION</t>
  </si>
  <si>
    <t>treatment, less than 24 hours</t>
  </si>
  <si>
    <t>Rev Code 912, 913 HCPCS H0035</t>
  </si>
  <si>
    <t>PARTIAL HOSPITALIZATION SERVICES</t>
  </si>
  <si>
    <t>less than 24 hours, per diem S0201</t>
  </si>
  <si>
    <t>Rev Code 912, 913 HCPCS S0201</t>
  </si>
  <si>
    <t xml:space="preserve">Instructions:  Please choose your insurance provider from the dropdown menu below.  </t>
  </si>
  <si>
    <t>Total gross charge dependent on number of groups attended per day.  Not applicable billing code for this payer.  No negotiated rate.</t>
  </si>
  <si>
    <t>All current services provided by this hospital are listed below.  Other services may be provided by independent healthcare providers.  Such services may include but are not limited to pathology services and/or radiology services and/or physician visits and therapies.  These outside services will be billed directly by the provider.  Haven Behavioral Hospital of West Chester does not negotiate or control those charges or reimbursement rates.</t>
  </si>
  <si>
    <t>Individual payors listed from the dropdown menu below are the individual payors that may have negotiated rates with Haven Behavioral Hospital of West Chester.  If a service is listed without a payor rate, there is no negotiated or contracted rate for that service for that payor.</t>
  </si>
  <si>
    <t>HAVEN BEHAVIORAL SERVICES OF WEST CHESTER LLC</t>
  </si>
  <si>
    <t>d/b/a Haven Behavioral Hospital of West Chester</t>
  </si>
  <si>
    <t>400 E Marshall Street, West Chester  PA  19380</t>
  </si>
  <si>
    <t>484.835.2050</t>
  </si>
  <si>
    <t>AETNA</t>
  </si>
  <si>
    <t>BLUE CROSS INDEPENDENCE</t>
  </si>
  <si>
    <t>CCBHO (MEDICAID) CHESTER, YORK, ADAMS COUNTIES</t>
  </si>
  <si>
    <t>CIGNA EVERNORTH</t>
  </si>
  <si>
    <t>CIGNA EVERNORTH (MEDICARE ADVANTAGE)</t>
  </si>
  <si>
    <t>GEISINGER HEALTH PLAN</t>
  </si>
  <si>
    <t>HEALTH PARTNERS (MEDICARE ADVANTAGE)</t>
  </si>
  <si>
    <t>KEYSTONE (MEDICARE ADVANTAGE)</t>
  </si>
  <si>
    <t>KEYSTONE 65+ (MEDICARE ADVANTAGE)</t>
  </si>
  <si>
    <t>MAGELLEN BEHAVIORAL HEALTH (MEDICAID) BUCK COUNT</t>
  </si>
  <si>
    <t>MAGELLEN BEHAVIORAL HEALTH (MEDICAID) MONTGOMERY COUNT</t>
  </si>
  <si>
    <t>QUEST BEHAVIORAL</t>
  </si>
  <si>
    <t>UBH (OPTUM) (MEDICARE ADVANTAGE</t>
  </si>
  <si>
    <t>UNITED COMMUNITY (MEDICAID)</t>
  </si>
  <si>
    <t>UPMC HEALTH PLAN (MEDICARE ADVANTAGE)</t>
  </si>
  <si>
    <t>IP PSYCH R&amp;B SEMI-PRIVATE</t>
  </si>
  <si>
    <t>CONTRACT RATE, per diem covers room and board services only.  Additional services billed separately not covered by per diem contract rate</t>
  </si>
  <si>
    <t>Estimated DRG amount for average 15 day stay.  Length of stay and comorbidities will adjust rate.  Rate covers room and board services only</t>
  </si>
  <si>
    <t>Not covered under Medicare Part B</t>
  </si>
  <si>
    <t>Services part of inpatient stay.  Billed separately from room and board services; No negotiated rate.  Payer determines rate.</t>
  </si>
  <si>
    <t>CONTRACT RATE, ALL SERVICES ARE BUNDLED INTO A PER CASE RATE</t>
  </si>
  <si>
    <t xml:space="preserve">Services part of inpatient stay.  Not covered under Part A.  Billed under Medicare Part B  </t>
  </si>
  <si>
    <t xml:space="preserve">Services part of inpatient stay.  Billed under Medicare Part B, pays at Medicare fee schedule rate No negotiated rate.  </t>
  </si>
  <si>
    <t>PSYCHIATRIC DIAG EXM W/MEDICAL SERVICES</t>
  </si>
  <si>
    <t>INITIAL HOSP CARE INPT COMPREHENSIVE LVL</t>
  </si>
  <si>
    <t>per diem contract rate when minimum number of groups for PHP day are met</t>
  </si>
  <si>
    <t>Rev Code 915, HCPCS G0176</t>
  </si>
  <si>
    <t>PROCESS GROUP</t>
  </si>
  <si>
    <t xml:space="preserve">Rev Code 124  </t>
  </si>
  <si>
    <t>Estimated DRG amount for average 15 day stay DRG 880 or 885, average 5 day stay DRG 882 .  Length of stay and comorbidities will adjust rate.  Rate covers room and board services only</t>
  </si>
  <si>
    <t>Rev Code 124 DRG 880, 882 or 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</si>
</sst>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color theme="1"/>
      <name val="Calibri"/>
      <family val="2"/>
      <scheme val="minor"/>
    </font>
    <font>
      <b/>
      <sz val="12"/>
      <color theme="0"/>
      <name val="Calibri"/>
      <family val="2"/>
      <scheme val="minor"/>
    </font>
    <font>
      <b/>
      <sz val="12"/>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1" fillId="0" borderId="0" xfId="0" applyFont="1"/>
    <xf numFmtId="0" fontId="0" fillId="0" borderId="0" xfId="0" applyAlignment="1">
      <alignment horizontal="center" wrapText="1"/>
    </xf>
    <xf numFmtId="0" fontId="0" fillId="0" borderId="2" xfId="0" applyFill="1" applyBorder="1" applyAlignment="1">
      <alignment horizontal="center" wrapText="1"/>
    </xf>
    <xf numFmtId="0" fontId="0" fillId="0" borderId="2" xfId="0" applyBorder="1" applyAlignment="1">
      <alignment horizontal="center" wrapText="1"/>
    </xf>
    <xf numFmtId="0" fontId="0" fillId="0" borderId="0" xfId="0" applyBorder="1" applyAlignment="1">
      <alignment horizontal="center" wrapText="1"/>
    </xf>
    <xf numFmtId="0" fontId="0" fillId="0" borderId="0" xfId="0" applyFill="1" applyAlignment="1">
      <alignment horizontal="center" wrapText="1"/>
    </xf>
    <xf numFmtId="0" fontId="1" fillId="0" borderId="0" xfId="0" applyFont="1" applyAlignment="1">
      <alignment horizontal="right"/>
    </xf>
    <xf numFmtId="0" fontId="0" fillId="0" borderId="3" xfId="0" applyBorder="1" applyAlignment="1">
      <alignment horizontal="center" wrapText="1"/>
    </xf>
    <xf numFmtId="0" fontId="2" fillId="0" borderId="2" xfId="0" applyFont="1" applyBorder="1" applyAlignment="1">
      <alignment horizontal="center" wrapText="1"/>
    </xf>
    <xf numFmtId="0" fontId="0" fillId="0" borderId="2" xfId="0" applyFont="1" applyBorder="1" applyAlignment="1">
      <alignment horizontal="center" wrapText="1"/>
    </xf>
    <xf numFmtId="0" fontId="0" fillId="0" borderId="0" xfId="0" applyFont="1" applyBorder="1" applyAlignment="1">
      <alignment horizontal="center" wrapText="1"/>
    </xf>
    <xf numFmtId="0" fontId="1" fillId="0" borderId="0" xfId="0" applyFont="1" applyFill="1" applyBorder="1" applyAlignment="1">
      <alignment horizontal="center" wrapText="1"/>
    </xf>
    <xf numFmtId="0" fontId="0" fillId="0" borderId="3" xfId="0" applyFill="1" applyBorder="1" applyAlignment="1">
      <alignment horizontal="center" wrapText="1"/>
    </xf>
    <xf numFmtId="0" fontId="2" fillId="0" borderId="3" xfId="0" applyFont="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0" fillId="4" borderId="0" xfId="0" applyFill="1" applyBorder="1" applyAlignment="1">
      <alignment horizontal="center" wrapText="1"/>
    </xf>
    <xf numFmtId="0" fontId="2" fillId="4" borderId="0" xfId="0" applyFont="1" applyFill="1" applyBorder="1" applyAlignment="1">
      <alignment horizontal="center" wrapText="1"/>
    </xf>
    <xf numFmtId="0" fontId="0" fillId="0" borderId="0" xfId="0" applyFont="1" applyAlignment="1">
      <alignment horizontal="left" vertical="center"/>
    </xf>
    <xf numFmtId="0" fontId="0"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0" fontId="0" fillId="0" borderId="0" xfId="0" applyFill="1"/>
    <xf numFmtId="0" fontId="0" fillId="0" borderId="3" xfId="0" applyFont="1" applyBorder="1" applyAlignment="1">
      <alignment horizontal="center" wrapText="1"/>
    </xf>
    <xf numFmtId="0" fontId="3" fillId="4" borderId="0" xfId="0" applyFont="1" applyFill="1" applyAlignment="1">
      <alignment horizontal="center"/>
    </xf>
    <xf numFmtId="0" fontId="0" fillId="0" borderId="0" xfId="0" applyFont="1" applyAlignment="1">
      <alignment horizontal="left" vertical="center" wrapText="1"/>
    </xf>
    <xf numFmtId="0" fontId="0" fillId="2" borderId="1" xfId="0" applyFont="1" applyFill="1" applyBorder="1" applyAlignment="1" applyProtection="1">
      <alignment horizontal="center"/>
      <protection locked="0"/>
    </xf>
    <xf numFmtId="0" fontId="0" fillId="2"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114300</xdr:colOff>
      <xdr:row>10</xdr:row>
      <xdr:rowOff>28574</xdr:rowOff>
    </xdr:from>
    <xdr:to>
      <xdr:col>5</xdr:col>
      <xdr:colOff>1419225</xdr:colOff>
      <xdr:row>10</xdr:row>
      <xdr:rowOff>152400</xdr:rowOff>
    </xdr:to>
    <xdr:sp macro="" textlink="">
      <xdr:nvSpPr>
        <xdr:cNvPr id="2" name="Arrow: Left 1">
          <a:extLst>
            <a:ext uri="{FF2B5EF4-FFF2-40B4-BE49-F238E27FC236}">
              <a16:creationId xmlns:a16="http://schemas.microsoft.com/office/drawing/2014/main" id="{A683155B-D002-41FD-AFAB-70C005673D80}"/>
            </a:ext>
          </a:extLst>
        </xdr:cNvPr>
        <xdr:cNvSpPr/>
      </xdr:nvSpPr>
      <xdr:spPr>
        <a:xfrm>
          <a:off x="7277100" y="600074"/>
          <a:ext cx="1304925" cy="12382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5AAF-4E1C-492D-9DCB-39557B9F7171}">
  <sheetPr codeName="Sheet1"/>
  <dimension ref="A1:L33"/>
  <sheetViews>
    <sheetView tabSelected="1" workbookViewId="0">
      <pane ySplit="13" topLeftCell="A14" activePane="bottomLeft" state="frozen"/>
      <selection pane="bottomLeft" activeCell="C11" sqref="C11:E11"/>
    </sheetView>
  </sheetViews>
  <sheetFormatPr defaultRowHeight="15" x14ac:dyDescent="0.25"/>
  <cols>
    <col min="1" max="1" width="16.5703125" customWidth="1"/>
    <col min="2" max="2" width="29.5703125" customWidth="1"/>
    <col min="3" max="3" width="11.140625" customWidth="1"/>
    <col min="4" max="4" width="13.140625" customWidth="1"/>
    <col min="5" max="5" width="37" customWidth="1"/>
    <col min="6" max="7" width="21.85546875" customWidth="1"/>
    <col min="9" max="9" width="11.7109375" customWidth="1"/>
    <col min="10" max="10" width="21.42578125" customWidth="1"/>
    <col min="11" max="11" width="22" customWidth="1"/>
    <col min="12" max="12" width="22.5703125" customWidth="1"/>
  </cols>
  <sheetData>
    <row r="1" spans="1:12" s="1" customFormat="1" x14ac:dyDescent="0.25">
      <c r="A1" s="20" t="s">
        <v>28</v>
      </c>
      <c r="B1" s="21"/>
      <c r="C1" s="21"/>
      <c r="D1" s="21"/>
      <c r="E1" s="21"/>
      <c r="F1" s="21"/>
      <c r="G1" s="21"/>
      <c r="H1" s="21"/>
      <c r="I1" s="21"/>
      <c r="J1" s="21"/>
      <c r="K1" s="21"/>
      <c r="L1" s="21"/>
    </row>
    <row r="2" spans="1:12" s="1" customFormat="1" ht="45.75" customHeight="1" x14ac:dyDescent="0.25">
      <c r="A2" s="27" t="s">
        <v>66</v>
      </c>
      <c r="B2" s="27"/>
      <c r="C2" s="27"/>
      <c r="D2" s="27"/>
      <c r="E2" s="27"/>
      <c r="F2" s="27"/>
      <c r="G2" s="27"/>
      <c r="H2" s="27"/>
      <c r="I2" s="27"/>
      <c r="J2" s="27"/>
      <c r="K2" s="27"/>
      <c r="L2" s="27"/>
    </row>
    <row r="3" spans="1:12" s="1" customFormat="1" ht="36.75" customHeight="1" x14ac:dyDescent="0.25">
      <c r="A3" s="27" t="s">
        <v>67</v>
      </c>
      <c r="B3" s="27"/>
      <c r="C3" s="27"/>
      <c r="D3" s="27"/>
      <c r="E3" s="27"/>
      <c r="F3" s="27"/>
      <c r="G3" s="27"/>
      <c r="H3" s="27"/>
      <c r="I3" s="27"/>
      <c r="J3" s="27"/>
      <c r="K3" s="27"/>
      <c r="L3" s="27"/>
    </row>
    <row r="4" spans="1:12" ht="15.75" x14ac:dyDescent="0.25">
      <c r="A4" s="22" t="s">
        <v>64</v>
      </c>
      <c r="B4" s="23"/>
      <c r="C4" s="23"/>
      <c r="D4" s="23"/>
      <c r="E4" s="23"/>
      <c r="F4" s="23"/>
      <c r="G4" s="23"/>
      <c r="H4" s="23"/>
      <c r="I4" s="23"/>
      <c r="J4" s="23"/>
      <c r="K4" s="23"/>
      <c r="L4" s="23"/>
    </row>
    <row r="5" spans="1:12" x14ac:dyDescent="0.25">
      <c r="A5" s="1"/>
    </row>
    <row r="6" spans="1:12" ht="15.75" x14ac:dyDescent="0.25">
      <c r="A6" s="26" t="s">
        <v>68</v>
      </c>
      <c r="B6" s="26"/>
      <c r="C6" s="26"/>
      <c r="D6" s="26"/>
      <c r="E6" s="26"/>
      <c r="F6" s="26"/>
      <c r="G6" s="26"/>
      <c r="H6" s="26"/>
      <c r="I6" s="26"/>
      <c r="J6" s="26"/>
      <c r="K6" s="26"/>
      <c r="L6" s="26"/>
    </row>
    <row r="7" spans="1:12" ht="15.75" x14ac:dyDescent="0.25">
      <c r="A7" s="26" t="s">
        <v>69</v>
      </c>
      <c r="B7" s="26"/>
      <c r="C7" s="26"/>
      <c r="D7" s="26"/>
      <c r="E7" s="26"/>
      <c r="F7" s="26"/>
      <c r="G7" s="26"/>
      <c r="H7" s="26"/>
      <c r="I7" s="26"/>
      <c r="J7" s="26"/>
      <c r="K7" s="26"/>
      <c r="L7" s="26"/>
    </row>
    <row r="8" spans="1:12" ht="15.75" x14ac:dyDescent="0.25">
      <c r="A8" s="26" t="s">
        <v>70</v>
      </c>
      <c r="B8" s="26"/>
      <c r="C8" s="26"/>
      <c r="D8" s="26"/>
      <c r="E8" s="26"/>
      <c r="F8" s="26"/>
      <c r="G8" s="26"/>
      <c r="H8" s="26"/>
      <c r="I8" s="26"/>
      <c r="J8" s="26"/>
      <c r="K8" s="26"/>
      <c r="L8" s="26"/>
    </row>
    <row r="9" spans="1:12" ht="15.75" x14ac:dyDescent="0.25">
      <c r="A9" s="26" t="s">
        <v>71</v>
      </c>
      <c r="B9" s="26"/>
      <c r="C9" s="26"/>
      <c r="D9" s="26"/>
      <c r="E9" s="26"/>
      <c r="F9" s="26"/>
      <c r="G9" s="26"/>
      <c r="H9" s="26"/>
      <c r="I9" s="26"/>
      <c r="J9" s="26"/>
      <c r="K9" s="26"/>
      <c r="L9" s="26"/>
    </row>
    <row r="11" spans="1:12" x14ac:dyDescent="0.25">
      <c r="A11" s="1"/>
      <c r="B11" s="7" t="s">
        <v>0</v>
      </c>
      <c r="C11" s="28" t="s">
        <v>72</v>
      </c>
      <c r="D11" s="29"/>
      <c r="E11" s="29"/>
      <c r="G11" s="1" t="s">
        <v>1</v>
      </c>
    </row>
    <row r="12" spans="1:12" ht="15.75" thickBot="1" x14ac:dyDescent="0.3"/>
    <row r="13" spans="1:12" s="2" customFormat="1" ht="30.75" thickBot="1" x14ac:dyDescent="0.3">
      <c r="A13" s="15" t="s">
        <v>2</v>
      </c>
      <c r="B13" s="16" t="s">
        <v>17</v>
      </c>
      <c r="C13" s="16" t="s">
        <v>7</v>
      </c>
      <c r="D13" s="16" t="s">
        <v>8</v>
      </c>
      <c r="E13" s="16" t="s">
        <v>3</v>
      </c>
      <c r="F13" s="16" t="s">
        <v>4</v>
      </c>
      <c r="G13" s="17" t="s">
        <v>9</v>
      </c>
      <c r="H13" s="12"/>
      <c r="I13" s="15" t="s">
        <v>16</v>
      </c>
      <c r="J13" s="16" t="s">
        <v>10</v>
      </c>
      <c r="K13" s="16" t="s">
        <v>11</v>
      </c>
      <c r="L13" s="17" t="s">
        <v>12</v>
      </c>
    </row>
    <row r="14" spans="1:12" s="6" customFormat="1" ht="68.25" customHeight="1" x14ac:dyDescent="0.25">
      <c r="A14" s="13" t="s">
        <v>87</v>
      </c>
      <c r="B14" s="13"/>
      <c r="C14" s="13" t="s">
        <v>15</v>
      </c>
      <c r="D14" s="25" t="str">
        <f>IFERROR(VLOOKUP($C$11,'IP R&amp;B'!$A$1:$H$25,8,FALSE),"No Contracted/Negotiated Rate")</f>
        <v xml:space="preserve">Rev Code 124  </v>
      </c>
      <c r="E14" s="14" t="str">
        <f>IFERROR(VLOOKUP($C$11,'IP R&amp;B'!$A$1:$G$25,2,FALSE),"No Contracted/Negotiated Rate")</f>
        <v>CONTRACT RATE, per diem covers room and board services only.  Additional services billed separately not covered by per diem contract rate</v>
      </c>
      <c r="F14" s="8" t="str">
        <f>IFERROR(VLOOKUP($C$11,'IP R&amp;B'!$A$1:$G$25,3,FALSE),"No Contracted/Negotiated Rate")</f>
        <v>PER DIEM</v>
      </c>
      <c r="G14" s="8">
        <f>IFERROR(VLOOKUP($C$11,'IP R&amp;B'!$A$1:$G$25,4,FALSE),"No Contracted/Negotiated Rate")</f>
        <v>1150</v>
      </c>
      <c r="H14" s="5"/>
      <c r="I14" s="8">
        <v>2089</v>
      </c>
      <c r="J14" s="8">
        <f>IFERROR(VLOOKUP($C$11,'IP R&amp;B'!$A$1:$G$25,5,FALSE),"No Contracted/Negotiated Rate")</f>
        <v>963.98</v>
      </c>
      <c r="K14" s="8">
        <f>IFERROR(VLOOKUP($C$11,'IP R&amp;B'!$A$1:$G$25,6,FALSE),"No Contracted/Negotiated Rate")</f>
        <v>1400</v>
      </c>
      <c r="L14" s="8">
        <f>IFERROR(VLOOKUP($C$11,'IP R&amp;B'!$A$1:$G$25,7,FALSE),"No Contracted/Negotiated Rate")</f>
        <v>877</v>
      </c>
    </row>
    <row r="15" spans="1:12" s="2" customFormat="1" ht="46.5" customHeight="1" x14ac:dyDescent="0.25">
      <c r="A15" s="3" t="s">
        <v>35</v>
      </c>
      <c r="B15" s="4"/>
      <c r="C15" s="4" t="s">
        <v>15</v>
      </c>
      <c r="D15" s="4" t="s">
        <v>36</v>
      </c>
      <c r="E15" s="9" t="str">
        <f>IFERROR(VLOOKUP($C$11,'DIAG EXAM'!$A$1:$G$25,2,FALSE),"No Contracted/Negotiated Rate")</f>
        <v>Services part of inpatient stay.  Billed separately from room and board services; No negotiated rate.  Payer determines rate.</v>
      </c>
      <c r="F15" s="9">
        <f>IFERROR(VLOOKUP($C$11,'DIAG EXAM'!$A$1:$G$25,3,FALSE),"No Contracted/Negotiated Rate")</f>
        <v>0</v>
      </c>
      <c r="G15" s="9">
        <f>IFERROR(VLOOKUP($C$11,'DIAG EXAM'!$A$1:$G$25,4,FALSE),"No Contracted/Negotiated Rate")</f>
        <v>0</v>
      </c>
      <c r="H15" s="5"/>
      <c r="I15" s="4">
        <v>312</v>
      </c>
      <c r="J15" s="9">
        <f>IFERROR(VLOOKUP($C$11,'DIAG EXAM'!$A$1:$G$25,5,FALSE),"No Contracted/Negotiated Rate")</f>
        <v>0</v>
      </c>
      <c r="K15" s="9">
        <f>IFERROR(VLOOKUP($C$11,'DIAG EXAM'!$A$1:$G$25,6,FALSE),"No Contracted/Negotiated Rate")</f>
        <v>0</v>
      </c>
      <c r="L15" s="9">
        <f>IFERROR(VLOOKUP($C$11,'DIAG EXAM'!$A$1:$G$25,7,FALSE),"No Contracted/Negotiated Rate")</f>
        <v>0</v>
      </c>
    </row>
    <row r="16" spans="1:12" s="2" customFormat="1" ht="63" customHeight="1" x14ac:dyDescent="0.25">
      <c r="A16" s="3" t="s">
        <v>95</v>
      </c>
      <c r="B16" s="4"/>
      <c r="C16" s="4" t="s">
        <v>15</v>
      </c>
      <c r="D16" s="4" t="s">
        <v>22</v>
      </c>
      <c r="E16" s="9" t="str">
        <f>IFERROR(VLOOKUP($C$11,'Eval w Med'!$A$1:$G$25,2,FALSE),"No Contracted/Negotiated Rate")</f>
        <v>Services part of inpatient stay.  Billed separately from room and board services; No negotiated rate.  Payer determines rate.</v>
      </c>
      <c r="F16" s="9">
        <f>IFERROR(VLOOKUP($C$11,'Eval w Med'!$A$1:$G$25,3,FALSE),"No Contracted/Negotiated Rate")</f>
        <v>0</v>
      </c>
      <c r="G16" s="9">
        <f>IFERROR(VLOOKUP($C$11,'Eval w Med'!$A$1:$G$25,4,FALSE),"No Contracted/Negotiated Rate")</f>
        <v>0</v>
      </c>
      <c r="H16" s="5"/>
      <c r="I16" s="4">
        <v>357</v>
      </c>
      <c r="J16" s="9">
        <f>IFERROR(VLOOKUP($C$11,'Eval w Med'!$A$1:$G$25,5,FALSE),"No Contracted/Negotiated Rate")</f>
        <v>0</v>
      </c>
      <c r="K16" s="9">
        <f>IFERROR(VLOOKUP($C$11,'Eval w Med'!$A$1:$G$25,6,FALSE),"No Contracted/Negotiated Rate")</f>
        <v>0</v>
      </c>
      <c r="L16" s="9">
        <f>IFERROR(VLOOKUP($C$11,'Eval w Med'!$A$1:$G$25,7,FALSE),"No Contracted/Negotiated Rate")</f>
        <v>0</v>
      </c>
    </row>
    <row r="17" spans="1:12" s="2" customFormat="1" ht="63.75" customHeight="1" x14ac:dyDescent="0.25">
      <c r="A17" s="3" t="s">
        <v>37</v>
      </c>
      <c r="B17" s="4"/>
      <c r="C17" s="4" t="s">
        <v>15</v>
      </c>
      <c r="D17" s="4" t="s">
        <v>38</v>
      </c>
      <c r="E17" s="9" t="str">
        <f>IFERROR(VLOOKUP($C$11,'SUBS HOSP 15 - 24'!$A$1:$G$25,2,FALSE),"No Contracted/Negotiated Rate")</f>
        <v>Services part of inpatient stay.  Billed separately from room and board services; No negotiated rate.  Payer determines rate.</v>
      </c>
      <c r="F17" s="9">
        <f>IFERROR(VLOOKUP($C$11,'SUBS HOSP 15 - 24'!$A$1:$G$25,3,FALSE),"No Contracted/Negotiated Rate")</f>
        <v>0</v>
      </c>
      <c r="G17" s="9">
        <f>IFERROR(VLOOKUP($C$11,'SUBS HOSP 15 - 24'!$A$1:$G$25,4,FALSE),"No Contracted/Negotiated Rate")</f>
        <v>0</v>
      </c>
      <c r="H17" s="5"/>
      <c r="I17" s="4">
        <v>105</v>
      </c>
      <c r="J17" s="9">
        <f>IFERROR(VLOOKUP($C$11,'SUBS HOSP 15 - 24'!$A$1:$G$25,5,FALSE),"No Contracted/Negotiated Rate")</f>
        <v>0</v>
      </c>
      <c r="K17" s="9">
        <f>IFERROR(VLOOKUP($C$11,'SUBS HOSP 15 - 24'!$A$1:$G$25,6,FALSE),"No Contracted/Negotiated Rate")</f>
        <v>0</v>
      </c>
      <c r="L17" s="9">
        <f>IFERROR(VLOOKUP($C$11,'SUBS HOSP 15 - 24'!$A$1:$G$25,7,FALSE),"No Contracted/Negotiated Rate")</f>
        <v>0</v>
      </c>
    </row>
    <row r="18" spans="1:12" s="2" customFormat="1" ht="60.75" customHeight="1" x14ac:dyDescent="0.25">
      <c r="A18" s="3" t="s">
        <v>23</v>
      </c>
      <c r="B18" s="4"/>
      <c r="C18" s="4" t="s">
        <v>15</v>
      </c>
      <c r="D18" s="4" t="s">
        <v>24</v>
      </c>
      <c r="E18" s="9" t="str">
        <f>IFERROR(VLOOKUP($C$11,'SUBS HOSP 25 - 34'!$A$1:$G$25,2,FALSE),"No Contracted/Negotiated Rate")</f>
        <v>Services part of inpatient stay.  Billed separately from room and board services; No negotiated rate.  Payer determines rate.</v>
      </c>
      <c r="F18" s="9">
        <f>IFERROR(VLOOKUP($C$11,'SUBS HOSP 25 - 34'!$A$1:$G$25,3,FALSE),"No Contracted/Negotiated Rate")</f>
        <v>0</v>
      </c>
      <c r="G18" s="9">
        <f>IFERROR(VLOOKUP($C$11,'SUBS HOSP 25 - 34'!$A$1:$G$25,4,FALSE),"No Contracted/Negotiated Rate")</f>
        <v>0</v>
      </c>
      <c r="H18" s="5"/>
      <c r="I18" s="4">
        <v>166</v>
      </c>
      <c r="J18" s="9">
        <f>IFERROR(VLOOKUP($C$11,'SUBS HOSP 25 - 34'!$A$1:$G$25,5,FALSE),"No Contracted/Negotiated Rate")</f>
        <v>0</v>
      </c>
      <c r="K18" s="9">
        <f>IFERROR(VLOOKUP($C$11,'SUBS HOSP 25 - 34'!$A$1:$G$25,6,FALSE),"No Contracted/Negotiated Rate")</f>
        <v>0</v>
      </c>
      <c r="L18" s="9">
        <f>IFERROR(VLOOKUP($C$11,'SUBS HOSP 25 - 34'!$A$1:$G$25,7,FALSE),"No Contracted/Negotiated Rate")</f>
        <v>0</v>
      </c>
    </row>
    <row r="19" spans="1:12" s="2" customFormat="1" ht="60.75" customHeight="1" x14ac:dyDescent="0.25">
      <c r="A19" s="3" t="s">
        <v>39</v>
      </c>
      <c r="B19" s="4"/>
      <c r="C19" s="4" t="s">
        <v>15</v>
      </c>
      <c r="D19" s="4" t="s">
        <v>40</v>
      </c>
      <c r="E19" s="9" t="str">
        <f>IFERROR(VLOOKUP($C$11,'SUBS HOSP 35'!$A$1:$G$25,2,FALSE),"No Contracted/Negotiated Rate")</f>
        <v>Services part of inpatient stay.  Billed separately from room and board services; No negotiated rate.  Payer determines rate.</v>
      </c>
      <c r="F19" s="9">
        <f>IFERROR(VLOOKUP($C$11,'SUBS HOSP 35'!$A$1:$G$25,3,FALSE),"No Contracted/Negotiated Rate")</f>
        <v>0</v>
      </c>
      <c r="G19" s="9">
        <f>IFERROR(VLOOKUP($C$11,'SUBS HOSP 35'!$A$1:$G$25,4,FALSE),"No Contracted/Negotiated Rate")</f>
        <v>0</v>
      </c>
      <c r="H19" s="5"/>
      <c r="I19" s="4">
        <v>249</v>
      </c>
      <c r="J19" s="9">
        <f>IFERROR(VLOOKUP($C$11,'SUBS HOSP 35'!$A$1:$G$25,5,FALSE),"No Contracted/Negotiated Rate")</f>
        <v>0</v>
      </c>
      <c r="K19" s="9">
        <f>IFERROR(VLOOKUP($C$11,'SUBS HOSP 35'!$A$1:$G$25,6,FALSE),"No Contracted/Negotiated Rate")</f>
        <v>0</v>
      </c>
      <c r="L19" s="9">
        <f>IFERROR(VLOOKUP($C$11,'SUBS HOSP 35'!$A$1:$G$25,7,FALSE),"No Contracted/Negotiated Rate")</f>
        <v>0</v>
      </c>
    </row>
    <row r="20" spans="1:12" s="2" customFormat="1" ht="54" customHeight="1" x14ac:dyDescent="0.25">
      <c r="A20" s="3" t="s">
        <v>41</v>
      </c>
      <c r="B20" s="4"/>
      <c r="C20" s="4" t="s">
        <v>15</v>
      </c>
      <c r="D20" s="4" t="s">
        <v>27</v>
      </c>
      <c r="E20" s="9" t="str">
        <f>IFERROR(VLOOKUP($C$11,'DIS LT 30'!$A$1:$G$25,2,FALSE),"No Contracted/Negotiated Rate")</f>
        <v>Services part of inpatient stay.  Billed separately from room and board services; No negotiated rate.  Payer determines rate.</v>
      </c>
      <c r="F20" s="9">
        <f>IFERROR(VLOOKUP($C$11,'DIS LT 30'!$A$1:$G$25,3,FALSE),"No Contracted/Negotiated Rate")</f>
        <v>0</v>
      </c>
      <c r="G20" s="9">
        <f>IFERROR(VLOOKUP($C$11,'DIS LT 30'!$A$1:$G$25,4,FALSE),"No Contracted/Negotiated Rate")</f>
        <v>0</v>
      </c>
      <c r="H20" s="11"/>
      <c r="I20" s="10">
        <v>170</v>
      </c>
      <c r="J20" s="9">
        <f>IFERROR(VLOOKUP($C$11,'DIS LT 30'!$A$1:$G$25,5,FALSE),"No Contracted/Negotiated Rate")</f>
        <v>0</v>
      </c>
      <c r="K20" s="9">
        <f>IFERROR(VLOOKUP($C$11,'DIS LT 30'!$A$1:$G$25,6,FALSE),"No Contracted/Negotiated Rate")</f>
        <v>0</v>
      </c>
      <c r="L20" s="9">
        <f>IFERROR(VLOOKUP($C$11,'DIS LT 30'!$A$1:$G$25,7,FALSE),"No Contracted/Negotiated Rate")</f>
        <v>0</v>
      </c>
    </row>
    <row r="21" spans="1:12" s="2" customFormat="1" ht="54" customHeight="1" x14ac:dyDescent="0.25">
      <c r="A21" s="3" t="s">
        <v>25</v>
      </c>
      <c r="B21" s="4"/>
      <c r="C21" s="4" t="s">
        <v>15</v>
      </c>
      <c r="D21" s="4" t="s">
        <v>26</v>
      </c>
      <c r="E21" s="9" t="str">
        <f>IFERROR(VLOOKUP($C$11,'DIS 31'!$A$1:$G$25,2,FALSE),"No Contracted/Negotiated Rate")</f>
        <v>Services part of inpatient stay.  Billed separately from room and board services; No negotiated rate.  Payer determines rate.</v>
      </c>
      <c r="F21" s="9">
        <f>IFERROR(VLOOKUP($C$11,'DIS 31'!$A$1:$G$25,3,FALSE),"No Contracted/Negotiated Rate")</f>
        <v>0</v>
      </c>
      <c r="G21" s="9">
        <f>IFERROR(VLOOKUP($C$11,'DIS 31'!$A$1:$G$25,4,FALSE),"No Contracted/Negotiated Rate")</f>
        <v>0</v>
      </c>
      <c r="H21" s="11"/>
      <c r="I21" s="10">
        <v>241</v>
      </c>
      <c r="J21" s="9">
        <f>IFERROR(VLOOKUP($C$11,'DIS 31'!$A$1:$G$25,5,FALSE),"No Contracted/Negotiated Rate")</f>
        <v>0</v>
      </c>
      <c r="K21" s="9">
        <f>IFERROR(VLOOKUP($C$11,'DIS 31'!$A$1:$G$25,6,FALSE),"No Contracted/Negotiated Rate")</f>
        <v>0</v>
      </c>
      <c r="L21" s="9">
        <f>IFERROR(VLOOKUP($C$11,'DIS 31'!$A$1:$G$25,7,FALSE),"No Contracted/Negotiated Rate")</f>
        <v>0</v>
      </c>
    </row>
    <row r="22" spans="1:12" s="2" customFormat="1" ht="60.75" customHeight="1" x14ac:dyDescent="0.25">
      <c r="A22" s="6" t="s">
        <v>96</v>
      </c>
      <c r="B22" s="4"/>
      <c r="C22" s="4" t="s">
        <v>15</v>
      </c>
      <c r="D22" s="4" t="s">
        <v>42</v>
      </c>
      <c r="E22" s="9" t="str">
        <f>IFERROR(VLOOKUP($C$11,INIT!$A$1:$G$25,2,FALSE),"No Contracted/Negotiated Rate")</f>
        <v>Services part of inpatient stay.  Billed separately from room and board services; No negotiated rate.  Payer determines rate.</v>
      </c>
      <c r="F22" s="9">
        <f>IFERROR(VLOOKUP($C$11,INIT!$A$1:$G$25,3,FALSE),"No Contracted/Negotiated Rate")</f>
        <v>0</v>
      </c>
      <c r="G22" s="9">
        <f>IFERROR(VLOOKUP($C$11,INIT!$A$1:$G$25,4,FALSE),"No Contracted/Negotiated Rate")</f>
        <v>0</v>
      </c>
      <c r="H22" s="5"/>
      <c r="I22" s="4">
        <v>544</v>
      </c>
      <c r="J22" s="9">
        <f>IFERROR(VLOOKUP($C$11,INIT!$A$1:$G$25,5,FALSE),"No Contracted/Negotiated Rate")</f>
        <v>0</v>
      </c>
      <c r="K22" s="9">
        <f>IFERROR(VLOOKUP($C$11,INIT!$A$1:$G$25,6,FALSE),"No Contracted/Negotiated Rate")</f>
        <v>0</v>
      </c>
      <c r="L22" s="9">
        <f>IFERROR(VLOOKUP($C$11,INIT!$A$1:$G$25,7,FALSE),"No Contracted/Negotiated Rate")</f>
        <v>0</v>
      </c>
    </row>
    <row r="23" spans="1:12" s="5" customFormat="1" x14ac:dyDescent="0.25">
      <c r="A23" s="18"/>
      <c r="B23" s="18"/>
      <c r="C23" s="18"/>
      <c r="D23" s="18"/>
      <c r="E23" s="19"/>
      <c r="F23" s="18"/>
      <c r="G23" s="18"/>
      <c r="H23" s="18"/>
      <c r="I23" s="18"/>
      <c r="J23" s="18"/>
      <c r="K23" s="18"/>
      <c r="L23" s="18"/>
    </row>
    <row r="24" spans="1:12" s="5" customFormat="1" x14ac:dyDescent="0.25">
      <c r="A24" s="18"/>
      <c r="B24" s="18"/>
      <c r="C24" s="18"/>
      <c r="D24" s="18"/>
      <c r="E24" s="19"/>
      <c r="F24" s="18"/>
      <c r="G24" s="18"/>
      <c r="H24" s="18"/>
      <c r="I24" s="18"/>
      <c r="J24" s="18"/>
      <c r="K24" s="18"/>
      <c r="L24" s="18"/>
    </row>
    <row r="25" spans="1:12" s="6" customFormat="1" ht="82.5" customHeight="1" x14ac:dyDescent="0.25">
      <c r="A25" s="6" t="s">
        <v>45</v>
      </c>
      <c r="B25" s="3"/>
      <c r="C25" s="3" t="s">
        <v>43</v>
      </c>
      <c r="D25" s="3" t="s">
        <v>46</v>
      </c>
      <c r="E25" s="9" t="str">
        <f>IFERROR(VLOOKUP($C$11,EDUC!$A$1:$G$14,2,FALSE),"No Contracted/Negotiated Rate")</f>
        <v>No negotiated rate, pays per payer fee schedule. Not offered as an individual service; only available through participation in a Partial Hospitalization Program.  Payor may pay per fee schedule if # of groups per day do not meet PHP minimum requirements.</v>
      </c>
      <c r="F25" s="9">
        <f>IFERROR(VLOOKUP($C$11,EDUC!$A$1:$G$14,3,FALSE),"No Contracted/Negotiated Rate")</f>
        <v>0</v>
      </c>
      <c r="G25" s="9">
        <f>IFERROR(VLOOKUP($C$11,EDUC!$A$1:$G$14,4,FALSE),"No Contracted/Negotiated Rate")</f>
        <v>0</v>
      </c>
      <c r="H25" s="5"/>
      <c r="I25" s="4">
        <v>175</v>
      </c>
      <c r="J25" s="9">
        <f>IFERROR(VLOOKUP($C$11,EDUC!$A$1:$G$14,5,FALSE),"No Contracted/Negotiated Rate")</f>
        <v>0</v>
      </c>
      <c r="K25" s="9">
        <f>IFERROR(VLOOKUP($C$11,EDUC!$A$1:$G$14,6,FALSE),"No Contracted/Negotiated Rate")</f>
        <v>0</v>
      </c>
      <c r="L25" s="9">
        <f>IFERROR(VLOOKUP($C$11,EDUC!$A$1:$G$14,7,FALSE),"No Contracted/Negotiated Rate")</f>
        <v>0</v>
      </c>
    </row>
    <row r="26" spans="1:12" s="2" customFormat="1" ht="81" customHeight="1" x14ac:dyDescent="0.25">
      <c r="A26" s="3" t="s">
        <v>48</v>
      </c>
      <c r="B26" s="9" t="s">
        <v>49</v>
      </c>
      <c r="C26" s="3" t="s">
        <v>43</v>
      </c>
      <c r="D26" s="13" t="s">
        <v>50</v>
      </c>
      <c r="E26" s="9" t="str">
        <f>IFERROR(VLOOKUP($C$11,'GRP PSYCH'!$A$1:$G$14,2,FALSE),"No Contracted/Negotiated Rate")</f>
        <v>per diem contract rate when minimum number of groups for PHP day are met</v>
      </c>
      <c r="F26" s="9" t="str">
        <f>IFERROR(VLOOKUP($C$11,'GRP PSYCH'!$A$1:$G$14,3,FALSE),"No Contracted/Negotiated Rate")</f>
        <v>per diem</v>
      </c>
      <c r="G26" s="9">
        <f>IFERROR(VLOOKUP($C$11,'GRP PSYCH'!$A$1:$G$14,4,FALSE),"No Contracted/Negotiated Rate")</f>
        <v>415</v>
      </c>
      <c r="H26" s="5"/>
      <c r="I26" s="4"/>
      <c r="J26" s="9">
        <f>IFERROR(VLOOKUP($C$11,'GRP PSYCH'!$A$1:$G$14,5,FALSE),"No Contracted/Negotiated Rate")</f>
        <v>275</v>
      </c>
      <c r="K26" s="9">
        <f>IFERROR(VLOOKUP($C$11,'GRP PSYCH'!$A$1:$G$14,6,FALSE),"No Contracted/Negotiated Rate")</f>
        <v>500</v>
      </c>
      <c r="L26" s="9">
        <f>IFERROR(VLOOKUP($C$11,'GRP PSYCH'!$A$1:$G$14,7,FALSE),"No Contracted/Negotiated Rate")</f>
        <v>259.13</v>
      </c>
    </row>
    <row r="27" spans="1:12" s="2" customFormat="1" ht="84" customHeight="1" x14ac:dyDescent="0.25">
      <c r="A27" s="3" t="s">
        <v>51</v>
      </c>
      <c r="B27" s="10" t="s">
        <v>52</v>
      </c>
      <c r="C27" s="3" t="s">
        <v>43</v>
      </c>
      <c r="D27" s="13" t="s">
        <v>98</v>
      </c>
      <c r="E27" s="9" t="str">
        <f>IFERROR(VLOOKUP($C$11,'GT ACT'!$A$1:$G$14,2,FALSE),"No Contracted/Negotiated Rate")</f>
        <v>No negotiated rate, pays per payer fee schedule. Not offered as an individual service; only available through participation in a Partial Hospitalization Program.  Payor may pay per fee schedule if # of groups per day do not meet PHP minimum requirements.</v>
      </c>
      <c r="F27" s="9">
        <f>IFERROR(VLOOKUP($C$11,'GT ACT'!$A$1:$G$14,3,FALSE),"No Contracted/Negotiated Rate")</f>
        <v>0</v>
      </c>
      <c r="G27" s="9">
        <f>IFERROR(VLOOKUP($C$11,'GT ACT'!$A$1:$G$14,4,FALSE),"No Contracted/Negotiated Rate")</f>
        <v>0</v>
      </c>
      <c r="H27" s="5"/>
      <c r="I27" s="4">
        <v>175</v>
      </c>
      <c r="J27" s="9">
        <f>IFERROR(VLOOKUP($C$11,'GT ACT'!$A$1:$G$14,5,FALSE),"No Contracted/Negotiated Rate")</f>
        <v>0</v>
      </c>
      <c r="K27" s="9">
        <f>IFERROR(VLOOKUP($C$11,'GT ACT'!$A$1:$G$14,6,FALSE),"No Contracted/Negotiated Rate")</f>
        <v>0</v>
      </c>
      <c r="L27" s="9">
        <f>IFERROR(VLOOKUP($C$11,'GT ACT'!$A$1:$G$14,7,FALSE),"No Contracted/Negotiated Rate")</f>
        <v>0</v>
      </c>
    </row>
    <row r="28" spans="1:12" s="2" customFormat="1" ht="83.25" customHeight="1" x14ac:dyDescent="0.25">
      <c r="A28" s="3" t="s">
        <v>51</v>
      </c>
      <c r="B28" s="10" t="s">
        <v>54</v>
      </c>
      <c r="C28" s="3" t="s">
        <v>43</v>
      </c>
      <c r="D28" s="13" t="s">
        <v>53</v>
      </c>
      <c r="E28" s="9" t="str">
        <f>IFERROR(VLOOKUP($C$11,'GT INTR'!$A$1:$G$14,2,FALSE),"No Contracted/Negotiated Rate")</f>
        <v>No negotiated rate, pays per payer fee schedule. Not offered as an individual service; only available through participation in a Partial Hospitalization Program.  Payor may pay per fee schedule if # of groups per day do not meet PHP minimum requirements.</v>
      </c>
      <c r="F28" s="9">
        <f>IFERROR(VLOOKUP($C$11,'GT INTR'!$A$1:$G$14,3,FALSE),"No Contracted/Negotiated Rate")</f>
        <v>0</v>
      </c>
      <c r="G28" s="9">
        <f>IFERROR(VLOOKUP($C$11,'GT INTR'!$A$1:$G$14,4,FALSE),"No Contracted/Negotiated Rate")</f>
        <v>0</v>
      </c>
      <c r="H28" s="5"/>
      <c r="I28" s="4">
        <v>175</v>
      </c>
      <c r="J28" s="9">
        <f>IFERROR(VLOOKUP($C$11,'GT INTR'!$A$1:$G$14,5,FALSE),"No Contracted/Negotiated Rate")</f>
        <v>0</v>
      </c>
      <c r="K28" s="9">
        <f>IFERROR(VLOOKUP($C$11,'GT INTR'!$A$1:$G$14,6,FALSE),"No Contracted/Negotiated Rate")</f>
        <v>0</v>
      </c>
      <c r="L28" s="9">
        <f>IFERROR(VLOOKUP($C$11,'GT INTR'!$A$1:$G$14,7,FALSE),"No Contracted/Negotiated Rate")</f>
        <v>0</v>
      </c>
    </row>
    <row r="29" spans="1:12" s="2" customFormat="1" ht="88.5" customHeight="1" x14ac:dyDescent="0.25">
      <c r="A29" s="3" t="s">
        <v>51</v>
      </c>
      <c r="B29" s="10" t="s">
        <v>99</v>
      </c>
      <c r="C29" s="3" t="s">
        <v>43</v>
      </c>
      <c r="D29" s="13" t="s">
        <v>53</v>
      </c>
      <c r="E29" s="9" t="str">
        <f>IFERROR(VLOOKUP($C$11,'GT PG'!$A$1:$G$14,2,FALSE),"No Contracted/Negotiated Rate")</f>
        <v>No negotiated rate, pays per payer fee schedule. Not offered as an individual service; only available through participation in a Partial Hospitalization Program.  Payor may pay per fee schedule if # of groups per day do not meet PHP minimum requirements.</v>
      </c>
      <c r="F29" s="9">
        <f>IFERROR(VLOOKUP($C$11,'GT PG'!$A$1:$G$14,3,FALSE),"No Contracted/Negotiated Rate")</f>
        <v>0</v>
      </c>
      <c r="G29" s="9">
        <f>IFERROR(VLOOKUP($C$11,'GT PG'!$A$1:$G$14,4,FALSE),"No Contracted/Negotiated Rate")</f>
        <v>0</v>
      </c>
      <c r="H29" s="5"/>
      <c r="I29" s="4">
        <v>175</v>
      </c>
      <c r="J29" s="9">
        <f>IFERROR(VLOOKUP($C$11,'GT PG'!$A$1:$G$14,5,FALSE),"No Contracted/Negotiated Rate")</f>
        <v>0</v>
      </c>
      <c r="K29" s="9">
        <f>IFERROR(VLOOKUP($C$11,'GT PG'!$A$1:$G$14,6,FALSE),"No Contracted/Negotiated Rate")</f>
        <v>0</v>
      </c>
      <c r="L29" s="9">
        <f>IFERROR(VLOOKUP($C$11,'GT PG'!$A$1:$G$14,7,FALSE),"No Contracted/Negotiated Rate")</f>
        <v>0</v>
      </c>
    </row>
    <row r="30" spans="1:12" s="2" customFormat="1" ht="81.75" customHeight="1" x14ac:dyDescent="0.25">
      <c r="A30" s="3" t="s">
        <v>55</v>
      </c>
      <c r="B30" s="10" t="s">
        <v>56</v>
      </c>
      <c r="C30" s="3" t="s">
        <v>43</v>
      </c>
      <c r="D30" s="13" t="s">
        <v>57</v>
      </c>
      <c r="E30" s="9" t="str">
        <f>IFERROR(VLOOKUP($C$11,'INTR PSYCH'!$A$1:$G$14,2,FALSE),"No Contracted/Negotiated Rate")</f>
        <v>per diem contract rate when minimum number of groups for PHP day are met</v>
      </c>
      <c r="F30" s="9" t="str">
        <f>IFERROR(VLOOKUP($C$11,'INTR PSYCH'!$A$1:$G$14,3,FALSE),"No Contracted/Negotiated Rate")</f>
        <v>per diem</v>
      </c>
      <c r="G30" s="9">
        <f>IFERROR(VLOOKUP($C$11,'INTR PSYCH'!$A$1:$G$14,4,FALSE),"No Contracted/Negotiated Rate")</f>
        <v>415</v>
      </c>
      <c r="H30" s="5"/>
      <c r="I30" s="4"/>
      <c r="J30" s="9">
        <f>IFERROR(VLOOKUP($C$11,'INTR PSYCH'!$A$1:$G$14,5,FALSE),"No Contracted/Negotiated Rate")</f>
        <v>275</v>
      </c>
      <c r="K30" s="9">
        <f>IFERROR(VLOOKUP($C$11,'INTR PSYCH'!$A$1:$G$14,6,FALSE),"No Contracted/Negotiated Rate")</f>
        <v>500</v>
      </c>
      <c r="L30" s="9">
        <f>IFERROR(VLOOKUP($C$11,'INTR PSYCH'!$A$1:$G$14,7,FALSE),"No Contracted/Negotiated Rate")</f>
        <v>259.13</v>
      </c>
    </row>
    <row r="31" spans="1:12" s="2" customFormat="1" ht="84" customHeight="1" x14ac:dyDescent="0.25">
      <c r="A31" s="3" t="s">
        <v>58</v>
      </c>
      <c r="B31" s="10" t="s">
        <v>59</v>
      </c>
      <c r="C31" s="3" t="s">
        <v>43</v>
      </c>
      <c r="D31" s="13" t="s">
        <v>60</v>
      </c>
      <c r="E31" s="9" t="str">
        <f>IFERROR(VLOOKUP($C$11,PHP!$A$1:$G$14,2,FALSE),"No Contracted/Negotiated Rate")</f>
        <v>per diem contract rate when minimum number of groups for PHP day are met</v>
      </c>
      <c r="F31" s="9" t="str">
        <f>IFERROR(VLOOKUP($C$11,PHP!$A$1:$G$14,3,FALSE),"No Contracted/Negotiated Rate")</f>
        <v>per diem</v>
      </c>
      <c r="G31" s="9">
        <f>IFERROR(VLOOKUP($C$11,PHP!$A$1:$G$14,4,FALSE),"No Contracted/Negotiated Rate")</f>
        <v>415</v>
      </c>
      <c r="H31" s="5"/>
      <c r="I31" s="4"/>
      <c r="J31" s="9">
        <f>IFERROR(VLOOKUP($C$11,PHP!$A$1:$G$14,5,FALSE),"No Contracted/Negotiated Rate")</f>
        <v>275</v>
      </c>
      <c r="K31" s="9">
        <f>IFERROR(VLOOKUP($C$11,PHP!$A$1:$G$14,6,FALSE),"No Contracted/Negotiated Rate")</f>
        <v>500</v>
      </c>
      <c r="L31" s="9">
        <f>IFERROR(VLOOKUP($C$11,PHP!$A$1:$G$14,7,FALSE),"No Contracted/Negotiated Rate")</f>
        <v>259.13</v>
      </c>
    </row>
    <row r="32" spans="1:12" s="2" customFormat="1" ht="82.5" customHeight="1" x14ac:dyDescent="0.25">
      <c r="A32" s="3" t="s">
        <v>61</v>
      </c>
      <c r="B32" s="10" t="s">
        <v>62</v>
      </c>
      <c r="C32" s="3" t="s">
        <v>43</v>
      </c>
      <c r="D32" s="13" t="s">
        <v>63</v>
      </c>
      <c r="E32" s="9" t="str">
        <f>IFERROR(VLOOKUP($C$11,'PHP PER DIEM'!$A$1:$G$14,2,FALSE),"No Contracted/Negotiated Rate")</f>
        <v>per diem contract rate when minimum number of groups for PHP day are met</v>
      </c>
      <c r="F32" s="9" t="str">
        <f>IFERROR(VLOOKUP($C$11,'PHP PER DIEM'!$A$1:$G$14,3,FALSE),"No Contracted/Negotiated Rate")</f>
        <v>per diem</v>
      </c>
      <c r="G32" s="9">
        <f>IFERROR(VLOOKUP($C$11,'PHP PER DIEM'!$A$1:$G$14,4,FALSE),"No Contracted/Negotiated Rate")</f>
        <v>415</v>
      </c>
      <c r="H32" s="5"/>
      <c r="I32" s="4"/>
      <c r="J32" s="9">
        <f>IFERROR(VLOOKUP($C$11,'PHP PER DIEM'!$A$1:$G$14,5,FALSE),"No Contracted/Negotiated Rate")</f>
        <v>275</v>
      </c>
      <c r="K32" s="9">
        <f>IFERROR(VLOOKUP($C$11,'PHP PER DIEM'!$A$1:$G$14,6,FALSE),"No Contracted/Negotiated Rate")</f>
        <v>500</v>
      </c>
      <c r="L32" s="9">
        <f>IFERROR(VLOOKUP($C$11,'PHP PER DIEM'!$A$1:$G$14,7,FALSE),"No Contracted/Negotiated Rate")</f>
        <v>259.13</v>
      </c>
    </row>
    <row r="33" spans="1:1" x14ac:dyDescent="0.25">
      <c r="A33" s="24"/>
    </row>
  </sheetData>
  <sheetProtection algorithmName="SHA-512" hashValue="7etz96YYMldslOUHLjcx2hYCRinng2VPG0Ee1LbQjGBqXPRUUlJ5hPisuFqvy0nntXX/66AueDYDjdwgqA8ECg==" saltValue="BHEhny+q4F2xVu7pBI7ppA==" spinCount="100000" sheet="1" objects="1" scenarios="1"/>
  <mergeCells count="7">
    <mergeCell ref="C11:E11"/>
    <mergeCell ref="A6:L6"/>
    <mergeCell ref="A2:L2"/>
    <mergeCell ref="A3:L3"/>
    <mergeCell ref="A7:L7"/>
    <mergeCell ref="A8:L8"/>
    <mergeCell ref="A9:L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10AC97-2F43-4BF4-9C00-FBFF26863418}">
          <x14:formula1>
            <xm:f>Payers!$A$1:$A$25</xm:f>
          </x14:formula1>
          <xm:sqref>C11:E11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822A-D289-4F9F-8ECB-ABF8A5C96C3F}">
  <dimension ref="A1:B25"/>
  <sheetViews>
    <sheetView workbookViewId="0">
      <selection sqref="A1:G25"/>
    </sheetView>
  </sheetViews>
  <sheetFormatPr defaultRowHeight="15" x14ac:dyDescent="0.25"/>
  <cols>
    <col min="1" max="1" width="17.85546875" customWidth="1"/>
  </cols>
  <sheetData>
    <row r="1" spans="1:2" x14ac:dyDescent="0.25">
      <c r="A1" t="s">
        <v>72</v>
      </c>
      <c r="B1" t="s">
        <v>91</v>
      </c>
    </row>
    <row r="2" spans="1:2" x14ac:dyDescent="0.25">
      <c r="A2" t="s">
        <v>6</v>
      </c>
      <c r="B2" t="s">
        <v>91</v>
      </c>
    </row>
    <row r="3" spans="1:2" x14ac:dyDescent="0.25">
      <c r="A3" t="s">
        <v>73</v>
      </c>
      <c r="B3" t="s">
        <v>21</v>
      </c>
    </row>
    <row r="4" spans="1:2" x14ac:dyDescent="0.25">
      <c r="A4" t="s">
        <v>74</v>
      </c>
      <c r="B4" t="s">
        <v>21</v>
      </c>
    </row>
    <row r="5" spans="1:2" x14ac:dyDescent="0.25">
      <c r="A5" t="s">
        <v>75</v>
      </c>
      <c r="B5" t="s">
        <v>21</v>
      </c>
    </row>
    <row r="6" spans="1:2" x14ac:dyDescent="0.25">
      <c r="A6" t="s">
        <v>76</v>
      </c>
      <c r="B6" t="s">
        <v>92</v>
      </c>
    </row>
    <row r="7" spans="1:2" x14ac:dyDescent="0.25">
      <c r="A7" t="s">
        <v>29</v>
      </c>
      <c r="B7" t="s">
        <v>91</v>
      </c>
    </row>
    <row r="8" spans="1:2" x14ac:dyDescent="0.25">
      <c r="A8" t="s">
        <v>77</v>
      </c>
      <c r="B8" t="s">
        <v>91</v>
      </c>
    </row>
    <row r="9" spans="1:2" x14ac:dyDescent="0.25">
      <c r="A9" t="s">
        <v>78</v>
      </c>
      <c r="B9" t="s">
        <v>21</v>
      </c>
    </row>
    <row r="10" spans="1:2" x14ac:dyDescent="0.25">
      <c r="A10" t="s">
        <v>31</v>
      </c>
      <c r="B10" t="s">
        <v>21</v>
      </c>
    </row>
    <row r="11" spans="1:2" x14ac:dyDescent="0.25">
      <c r="A11" t="s">
        <v>32</v>
      </c>
      <c r="B11" t="s">
        <v>21</v>
      </c>
    </row>
    <row r="12" spans="1:2" x14ac:dyDescent="0.25">
      <c r="A12" t="s">
        <v>30</v>
      </c>
      <c r="B12" t="s">
        <v>91</v>
      </c>
    </row>
    <row r="13" spans="1:2" x14ac:dyDescent="0.25">
      <c r="A13" t="s">
        <v>79</v>
      </c>
      <c r="B13" t="s">
        <v>21</v>
      </c>
    </row>
    <row r="14" spans="1:2" x14ac:dyDescent="0.25">
      <c r="A14" t="s">
        <v>80</v>
      </c>
      <c r="B14" t="s">
        <v>21</v>
      </c>
    </row>
    <row r="15" spans="1:2" x14ac:dyDescent="0.25">
      <c r="A15" t="s">
        <v>18</v>
      </c>
      <c r="B15" t="s">
        <v>21</v>
      </c>
    </row>
    <row r="16" spans="1:2" x14ac:dyDescent="0.25">
      <c r="A16" t="s">
        <v>81</v>
      </c>
      <c r="B16" t="s">
        <v>21</v>
      </c>
    </row>
    <row r="17" spans="1:2" x14ac:dyDescent="0.25">
      <c r="A17" t="s">
        <v>82</v>
      </c>
      <c r="B17" t="s">
        <v>21</v>
      </c>
    </row>
    <row r="18" spans="1:2" x14ac:dyDescent="0.25">
      <c r="A18" t="s">
        <v>33</v>
      </c>
      <c r="B18" t="s">
        <v>21</v>
      </c>
    </row>
    <row r="19" spans="1:2" x14ac:dyDescent="0.25">
      <c r="A19" t="s">
        <v>5</v>
      </c>
      <c r="B19" t="s">
        <v>93</v>
      </c>
    </row>
    <row r="20" spans="1:2" x14ac:dyDescent="0.25">
      <c r="A20" t="s">
        <v>19</v>
      </c>
      <c r="B20" t="s">
        <v>94</v>
      </c>
    </row>
    <row r="21" spans="1:2" x14ac:dyDescent="0.25">
      <c r="A21" t="s">
        <v>83</v>
      </c>
      <c r="B21" t="s">
        <v>21</v>
      </c>
    </row>
    <row r="22" spans="1:2" x14ac:dyDescent="0.25">
      <c r="A22" t="s">
        <v>20</v>
      </c>
      <c r="B22" t="s">
        <v>21</v>
      </c>
    </row>
    <row r="23" spans="1:2" x14ac:dyDescent="0.25">
      <c r="A23" t="s">
        <v>84</v>
      </c>
      <c r="B23" t="s">
        <v>92</v>
      </c>
    </row>
    <row r="24" spans="1:2" x14ac:dyDescent="0.25">
      <c r="A24" t="s">
        <v>85</v>
      </c>
      <c r="B24" t="s">
        <v>21</v>
      </c>
    </row>
    <row r="25" spans="1:2" x14ac:dyDescent="0.25">
      <c r="A25" t="s">
        <v>86</v>
      </c>
      <c r="B25" t="s">
        <v>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9AB9-1E63-4E43-93F2-03398A2F959F}">
  <dimension ref="A1:B25"/>
  <sheetViews>
    <sheetView workbookViewId="0">
      <selection activeCell="O22" sqref="O22"/>
    </sheetView>
  </sheetViews>
  <sheetFormatPr defaultRowHeight="15" x14ac:dyDescent="0.25"/>
  <sheetData>
    <row r="1" spans="1:2" x14ac:dyDescent="0.25">
      <c r="A1" t="s">
        <v>72</v>
      </c>
      <c r="B1" t="s">
        <v>91</v>
      </c>
    </row>
    <row r="2" spans="1:2" x14ac:dyDescent="0.25">
      <c r="A2" t="s">
        <v>6</v>
      </c>
      <c r="B2" t="s">
        <v>91</v>
      </c>
    </row>
    <row r="3" spans="1:2" x14ac:dyDescent="0.25">
      <c r="A3" t="s">
        <v>73</v>
      </c>
      <c r="B3" t="s">
        <v>21</v>
      </c>
    </row>
    <row r="4" spans="1:2" x14ac:dyDescent="0.25">
      <c r="A4" t="s">
        <v>74</v>
      </c>
      <c r="B4" t="s">
        <v>21</v>
      </c>
    </row>
    <row r="5" spans="1:2" x14ac:dyDescent="0.25">
      <c r="A5" t="s">
        <v>75</v>
      </c>
      <c r="B5" t="s">
        <v>21</v>
      </c>
    </row>
    <row r="6" spans="1:2" x14ac:dyDescent="0.25">
      <c r="A6" t="s">
        <v>76</v>
      </c>
      <c r="B6" t="s">
        <v>92</v>
      </c>
    </row>
    <row r="7" spans="1:2" x14ac:dyDescent="0.25">
      <c r="A7" t="s">
        <v>29</v>
      </c>
      <c r="B7" t="s">
        <v>91</v>
      </c>
    </row>
    <row r="8" spans="1:2" x14ac:dyDescent="0.25">
      <c r="A8" t="s">
        <v>77</v>
      </c>
      <c r="B8" t="s">
        <v>91</v>
      </c>
    </row>
    <row r="9" spans="1:2" x14ac:dyDescent="0.25">
      <c r="A9" t="s">
        <v>78</v>
      </c>
      <c r="B9" t="s">
        <v>21</v>
      </c>
    </row>
    <row r="10" spans="1:2" x14ac:dyDescent="0.25">
      <c r="A10" t="s">
        <v>31</v>
      </c>
      <c r="B10" t="s">
        <v>21</v>
      </c>
    </row>
    <row r="11" spans="1:2" x14ac:dyDescent="0.25">
      <c r="A11" t="s">
        <v>32</v>
      </c>
      <c r="B11" t="s">
        <v>21</v>
      </c>
    </row>
    <row r="12" spans="1:2" x14ac:dyDescent="0.25">
      <c r="A12" t="s">
        <v>30</v>
      </c>
      <c r="B12" t="s">
        <v>91</v>
      </c>
    </row>
    <row r="13" spans="1:2" x14ac:dyDescent="0.25">
      <c r="A13" t="s">
        <v>79</v>
      </c>
      <c r="B13" t="s">
        <v>21</v>
      </c>
    </row>
    <row r="14" spans="1:2" x14ac:dyDescent="0.25">
      <c r="A14" t="s">
        <v>80</v>
      </c>
      <c r="B14" t="s">
        <v>21</v>
      </c>
    </row>
    <row r="15" spans="1:2" x14ac:dyDescent="0.25">
      <c r="A15" t="s">
        <v>18</v>
      </c>
      <c r="B15" t="s">
        <v>21</v>
      </c>
    </row>
    <row r="16" spans="1:2" x14ac:dyDescent="0.25">
      <c r="A16" t="s">
        <v>81</v>
      </c>
      <c r="B16" t="s">
        <v>21</v>
      </c>
    </row>
    <row r="17" spans="1:2" x14ac:dyDescent="0.25">
      <c r="A17" t="s">
        <v>82</v>
      </c>
      <c r="B17" t="s">
        <v>21</v>
      </c>
    </row>
    <row r="18" spans="1:2" x14ac:dyDescent="0.25">
      <c r="A18" t="s">
        <v>33</v>
      </c>
      <c r="B18" t="s">
        <v>21</v>
      </c>
    </row>
    <row r="19" spans="1:2" x14ac:dyDescent="0.25">
      <c r="A19" t="s">
        <v>5</v>
      </c>
      <c r="B19" t="s">
        <v>93</v>
      </c>
    </row>
    <row r="20" spans="1:2" x14ac:dyDescent="0.25">
      <c r="A20" t="s">
        <v>19</v>
      </c>
      <c r="B20" t="s">
        <v>94</v>
      </c>
    </row>
    <row r="21" spans="1:2" x14ac:dyDescent="0.25">
      <c r="A21" t="s">
        <v>83</v>
      </c>
      <c r="B21" t="s">
        <v>21</v>
      </c>
    </row>
    <row r="22" spans="1:2" x14ac:dyDescent="0.25">
      <c r="A22" t="s">
        <v>20</v>
      </c>
      <c r="B22" t="s">
        <v>21</v>
      </c>
    </row>
    <row r="23" spans="1:2" x14ac:dyDescent="0.25">
      <c r="A23" t="s">
        <v>84</v>
      </c>
      <c r="B23" t="s">
        <v>92</v>
      </c>
    </row>
    <row r="24" spans="1:2" x14ac:dyDescent="0.25">
      <c r="A24" t="s">
        <v>85</v>
      </c>
      <c r="B24" t="s">
        <v>21</v>
      </c>
    </row>
    <row r="25" spans="1:2" x14ac:dyDescent="0.25">
      <c r="A25" t="s">
        <v>86</v>
      </c>
      <c r="B25" t="s">
        <v>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B1F0-9F52-417C-B192-A8D78A9D6011}">
  <dimension ref="A1:B14"/>
  <sheetViews>
    <sheetView workbookViewId="0">
      <selection activeCell="H21" sqref="H21"/>
    </sheetView>
  </sheetViews>
  <sheetFormatPr defaultRowHeight="15" x14ac:dyDescent="0.25"/>
  <sheetData>
    <row r="1" spans="1:2" x14ac:dyDescent="0.25">
      <c r="A1" t="s">
        <v>72</v>
      </c>
      <c r="B1" t="s">
        <v>44</v>
      </c>
    </row>
    <row r="2" spans="1:2" x14ac:dyDescent="0.25">
      <c r="A2" t="s">
        <v>6</v>
      </c>
      <c r="B2" t="s">
        <v>44</v>
      </c>
    </row>
    <row r="3" spans="1:2" x14ac:dyDescent="0.25">
      <c r="A3" t="s">
        <v>75</v>
      </c>
      <c r="B3" t="s">
        <v>44</v>
      </c>
    </row>
    <row r="4" spans="1:2" x14ac:dyDescent="0.25">
      <c r="A4" t="s">
        <v>76</v>
      </c>
      <c r="B4" t="s">
        <v>44</v>
      </c>
    </row>
    <row r="5" spans="1:2" x14ac:dyDescent="0.25">
      <c r="A5" t="s">
        <v>29</v>
      </c>
      <c r="B5" t="s">
        <v>44</v>
      </c>
    </row>
    <row r="6" spans="1:2" x14ac:dyDescent="0.25">
      <c r="A6" t="s">
        <v>77</v>
      </c>
      <c r="B6" t="s">
        <v>44</v>
      </c>
    </row>
    <row r="7" spans="1:2" x14ac:dyDescent="0.25">
      <c r="A7" t="s">
        <v>78</v>
      </c>
      <c r="B7" t="s">
        <v>44</v>
      </c>
    </row>
    <row r="8" spans="1:2" x14ac:dyDescent="0.25">
      <c r="A8" t="s">
        <v>31</v>
      </c>
      <c r="B8" t="s">
        <v>44</v>
      </c>
    </row>
    <row r="9" spans="1:2" x14ac:dyDescent="0.25">
      <c r="A9" t="s">
        <v>32</v>
      </c>
      <c r="B9" t="s">
        <v>44</v>
      </c>
    </row>
    <row r="10" spans="1:2" x14ac:dyDescent="0.25">
      <c r="A10" t="s">
        <v>30</v>
      </c>
      <c r="B10" t="s">
        <v>44</v>
      </c>
    </row>
    <row r="11" spans="1:2" x14ac:dyDescent="0.25">
      <c r="A11" t="s">
        <v>18</v>
      </c>
      <c r="B11" t="s">
        <v>44</v>
      </c>
    </row>
    <row r="12" spans="1:2" x14ac:dyDescent="0.25">
      <c r="A12" t="s">
        <v>33</v>
      </c>
      <c r="B12" t="s">
        <v>44</v>
      </c>
    </row>
    <row r="13" spans="1:2" x14ac:dyDescent="0.25">
      <c r="A13" t="s">
        <v>19</v>
      </c>
      <c r="B13" t="s">
        <v>44</v>
      </c>
    </row>
    <row r="14" spans="1:2" x14ac:dyDescent="0.25">
      <c r="A14" t="s">
        <v>86</v>
      </c>
      <c r="B14" t="s">
        <v>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E07C-A08D-49CB-832D-B4DB07250F50}">
  <dimension ref="A1:G14"/>
  <sheetViews>
    <sheetView workbookViewId="0">
      <selection activeCell="M24" sqref="M24"/>
    </sheetView>
  </sheetViews>
  <sheetFormatPr defaultRowHeight="15" x14ac:dyDescent="0.25"/>
  <sheetData>
    <row r="1" spans="1:7" x14ac:dyDescent="0.25">
      <c r="A1" t="s">
        <v>72</v>
      </c>
      <c r="B1" t="s">
        <v>97</v>
      </c>
      <c r="C1" t="s">
        <v>13</v>
      </c>
      <c r="D1">
        <v>415</v>
      </c>
      <c r="E1">
        <v>275</v>
      </c>
      <c r="F1">
        <v>500</v>
      </c>
      <c r="G1">
        <v>259.13</v>
      </c>
    </row>
    <row r="2" spans="1:7" x14ac:dyDescent="0.25">
      <c r="A2" t="s">
        <v>6</v>
      </c>
      <c r="B2" t="s">
        <v>97</v>
      </c>
      <c r="C2" t="s">
        <v>13</v>
      </c>
      <c r="D2">
        <v>415</v>
      </c>
      <c r="E2">
        <v>275</v>
      </c>
      <c r="F2">
        <v>500</v>
      </c>
      <c r="G2">
        <v>259.13</v>
      </c>
    </row>
    <row r="3" spans="1:7" x14ac:dyDescent="0.25">
      <c r="A3" t="s">
        <v>75</v>
      </c>
      <c r="B3" t="s">
        <v>97</v>
      </c>
      <c r="C3" t="s">
        <v>13</v>
      </c>
      <c r="D3">
        <v>475</v>
      </c>
      <c r="E3">
        <v>275</v>
      </c>
      <c r="F3">
        <v>500</v>
      </c>
      <c r="G3">
        <v>259.13</v>
      </c>
    </row>
    <row r="4" spans="1:7" x14ac:dyDescent="0.25">
      <c r="A4" t="s">
        <v>76</v>
      </c>
      <c r="B4" t="s">
        <v>47</v>
      </c>
      <c r="C4" t="s">
        <v>14</v>
      </c>
      <c r="E4">
        <v>275</v>
      </c>
      <c r="F4">
        <v>500</v>
      </c>
      <c r="G4">
        <v>259.13</v>
      </c>
    </row>
    <row r="5" spans="1:7" x14ac:dyDescent="0.25">
      <c r="A5" t="s">
        <v>29</v>
      </c>
      <c r="B5" t="s">
        <v>97</v>
      </c>
      <c r="C5" t="s">
        <v>13</v>
      </c>
      <c r="D5">
        <v>275</v>
      </c>
      <c r="E5">
        <v>275</v>
      </c>
      <c r="F5">
        <v>500</v>
      </c>
      <c r="G5">
        <v>259.13</v>
      </c>
    </row>
    <row r="6" spans="1:7" x14ac:dyDescent="0.25">
      <c r="A6" t="s">
        <v>77</v>
      </c>
      <c r="B6" t="s">
        <v>97</v>
      </c>
      <c r="C6" t="s">
        <v>13</v>
      </c>
      <c r="D6">
        <v>275</v>
      </c>
      <c r="E6">
        <v>275</v>
      </c>
      <c r="F6">
        <v>500</v>
      </c>
      <c r="G6">
        <v>259.13</v>
      </c>
    </row>
    <row r="7" spans="1:7" x14ac:dyDescent="0.25">
      <c r="A7" t="s">
        <v>78</v>
      </c>
      <c r="B7" t="s">
        <v>97</v>
      </c>
      <c r="C7" t="s">
        <v>13</v>
      </c>
      <c r="D7">
        <v>475</v>
      </c>
      <c r="E7">
        <v>275</v>
      </c>
      <c r="F7">
        <v>500</v>
      </c>
      <c r="G7">
        <v>259.13</v>
      </c>
    </row>
    <row r="8" spans="1:7" x14ac:dyDescent="0.25">
      <c r="A8" t="s">
        <v>31</v>
      </c>
      <c r="B8" t="s">
        <v>47</v>
      </c>
      <c r="C8" t="s">
        <v>14</v>
      </c>
      <c r="E8">
        <v>275</v>
      </c>
      <c r="F8">
        <v>500</v>
      </c>
      <c r="G8">
        <v>259.13</v>
      </c>
    </row>
    <row r="9" spans="1:7" x14ac:dyDescent="0.25">
      <c r="A9" t="s">
        <v>32</v>
      </c>
      <c r="B9" t="s">
        <v>97</v>
      </c>
      <c r="C9" t="s">
        <v>13</v>
      </c>
      <c r="D9">
        <v>400</v>
      </c>
      <c r="E9">
        <v>275</v>
      </c>
      <c r="F9">
        <v>500</v>
      </c>
      <c r="G9">
        <v>259.13</v>
      </c>
    </row>
    <row r="10" spans="1:7" x14ac:dyDescent="0.25">
      <c r="A10" t="s">
        <v>30</v>
      </c>
      <c r="B10" t="s">
        <v>47</v>
      </c>
      <c r="C10" t="s">
        <v>14</v>
      </c>
      <c r="E10">
        <v>275</v>
      </c>
      <c r="F10">
        <v>500</v>
      </c>
      <c r="G10">
        <v>259.13</v>
      </c>
    </row>
    <row r="11" spans="1:7" x14ac:dyDescent="0.25">
      <c r="A11" t="s">
        <v>18</v>
      </c>
      <c r="B11" t="s">
        <v>97</v>
      </c>
      <c r="C11" t="s">
        <v>13</v>
      </c>
      <c r="D11">
        <v>475</v>
      </c>
      <c r="E11">
        <v>275</v>
      </c>
      <c r="F11">
        <v>500</v>
      </c>
      <c r="G11">
        <v>259.13</v>
      </c>
    </row>
    <row r="12" spans="1:7" x14ac:dyDescent="0.25">
      <c r="A12" t="s">
        <v>33</v>
      </c>
      <c r="B12" t="s">
        <v>97</v>
      </c>
      <c r="C12" t="s">
        <v>13</v>
      </c>
      <c r="D12">
        <v>525</v>
      </c>
      <c r="E12">
        <v>275</v>
      </c>
      <c r="F12">
        <v>500</v>
      </c>
      <c r="G12">
        <v>259.13</v>
      </c>
    </row>
    <row r="13" spans="1:7" x14ac:dyDescent="0.25">
      <c r="A13" t="s">
        <v>19</v>
      </c>
      <c r="B13" t="s">
        <v>47</v>
      </c>
      <c r="C13" t="s">
        <v>14</v>
      </c>
      <c r="E13">
        <v>275</v>
      </c>
      <c r="F13">
        <v>500</v>
      </c>
      <c r="G13">
        <v>259.13</v>
      </c>
    </row>
    <row r="14" spans="1:7" x14ac:dyDescent="0.25">
      <c r="A14" t="s">
        <v>86</v>
      </c>
      <c r="B14" t="s">
        <v>47</v>
      </c>
      <c r="C14" t="s">
        <v>13</v>
      </c>
      <c r="E14">
        <v>275</v>
      </c>
      <c r="F14">
        <v>500</v>
      </c>
      <c r="G14">
        <v>259.13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8D53-78CF-4230-A4E5-235CCF77D43D}">
  <dimension ref="A1:B14"/>
  <sheetViews>
    <sheetView workbookViewId="0">
      <selection activeCell="G20" sqref="G20"/>
    </sheetView>
  </sheetViews>
  <sheetFormatPr defaultRowHeight="15" x14ac:dyDescent="0.25"/>
  <sheetData>
    <row r="1" spans="1:2" x14ac:dyDescent="0.25">
      <c r="A1" t="s">
        <v>72</v>
      </c>
      <c r="B1" t="s">
        <v>44</v>
      </c>
    </row>
    <row r="2" spans="1:2" x14ac:dyDescent="0.25">
      <c r="A2" t="s">
        <v>6</v>
      </c>
      <c r="B2" t="s">
        <v>44</v>
      </c>
    </row>
    <row r="3" spans="1:2" x14ac:dyDescent="0.25">
      <c r="A3" t="s">
        <v>75</v>
      </c>
      <c r="B3" t="s">
        <v>44</v>
      </c>
    </row>
    <row r="4" spans="1:2" x14ac:dyDescent="0.25">
      <c r="A4" t="s">
        <v>76</v>
      </c>
      <c r="B4" t="s">
        <v>44</v>
      </c>
    </row>
    <row r="5" spans="1:2" x14ac:dyDescent="0.25">
      <c r="A5" t="s">
        <v>29</v>
      </c>
      <c r="B5" t="s">
        <v>44</v>
      </c>
    </row>
    <row r="6" spans="1:2" x14ac:dyDescent="0.25">
      <c r="A6" t="s">
        <v>77</v>
      </c>
      <c r="B6" t="s">
        <v>44</v>
      </c>
    </row>
    <row r="7" spans="1:2" x14ac:dyDescent="0.25">
      <c r="A7" t="s">
        <v>78</v>
      </c>
      <c r="B7" t="s">
        <v>44</v>
      </c>
    </row>
    <row r="8" spans="1:2" x14ac:dyDescent="0.25">
      <c r="A8" t="s">
        <v>31</v>
      </c>
      <c r="B8" t="s">
        <v>44</v>
      </c>
    </row>
    <row r="9" spans="1:2" x14ac:dyDescent="0.25">
      <c r="A9" t="s">
        <v>32</v>
      </c>
      <c r="B9" t="s">
        <v>44</v>
      </c>
    </row>
    <row r="10" spans="1:2" x14ac:dyDescent="0.25">
      <c r="A10" t="s">
        <v>30</v>
      </c>
      <c r="B10" t="s">
        <v>44</v>
      </c>
    </row>
    <row r="11" spans="1:2" x14ac:dyDescent="0.25">
      <c r="A11" t="s">
        <v>18</v>
      </c>
      <c r="B11" t="s">
        <v>44</v>
      </c>
    </row>
    <row r="12" spans="1:2" x14ac:dyDescent="0.25">
      <c r="A12" t="s">
        <v>33</v>
      </c>
      <c r="B12" t="s">
        <v>44</v>
      </c>
    </row>
    <row r="13" spans="1:2" x14ac:dyDescent="0.25">
      <c r="A13" t="s">
        <v>19</v>
      </c>
      <c r="B13" t="s">
        <v>44</v>
      </c>
    </row>
    <row r="14" spans="1:2" x14ac:dyDescent="0.25">
      <c r="A14" t="s">
        <v>86</v>
      </c>
      <c r="B14" t="s">
        <v>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92057-0797-4B1B-8BEB-E88BD5505B29}">
  <dimension ref="A1:B14"/>
  <sheetViews>
    <sheetView workbookViewId="0">
      <selection activeCell="J25" sqref="J25"/>
    </sheetView>
  </sheetViews>
  <sheetFormatPr defaultRowHeight="15" x14ac:dyDescent="0.25"/>
  <sheetData>
    <row r="1" spans="1:2" x14ac:dyDescent="0.25">
      <c r="A1" t="s">
        <v>72</v>
      </c>
      <c r="B1" t="s">
        <v>44</v>
      </c>
    </row>
    <row r="2" spans="1:2" x14ac:dyDescent="0.25">
      <c r="A2" t="s">
        <v>6</v>
      </c>
      <c r="B2" t="s">
        <v>44</v>
      </c>
    </row>
    <row r="3" spans="1:2" x14ac:dyDescent="0.25">
      <c r="A3" t="s">
        <v>75</v>
      </c>
      <c r="B3" t="s">
        <v>44</v>
      </c>
    </row>
    <row r="4" spans="1:2" x14ac:dyDescent="0.25">
      <c r="A4" t="s">
        <v>76</v>
      </c>
      <c r="B4" t="s">
        <v>44</v>
      </c>
    </row>
    <row r="5" spans="1:2" x14ac:dyDescent="0.25">
      <c r="A5" t="s">
        <v>29</v>
      </c>
      <c r="B5" t="s">
        <v>44</v>
      </c>
    </row>
    <row r="6" spans="1:2" x14ac:dyDescent="0.25">
      <c r="A6" t="s">
        <v>77</v>
      </c>
      <c r="B6" t="s">
        <v>44</v>
      </c>
    </row>
    <row r="7" spans="1:2" x14ac:dyDescent="0.25">
      <c r="A7" t="s">
        <v>78</v>
      </c>
      <c r="B7" t="s">
        <v>44</v>
      </c>
    </row>
    <row r="8" spans="1:2" x14ac:dyDescent="0.25">
      <c r="A8" t="s">
        <v>31</v>
      </c>
      <c r="B8" t="s">
        <v>44</v>
      </c>
    </row>
    <row r="9" spans="1:2" x14ac:dyDescent="0.25">
      <c r="A9" t="s">
        <v>32</v>
      </c>
      <c r="B9" t="s">
        <v>44</v>
      </c>
    </row>
    <row r="10" spans="1:2" x14ac:dyDescent="0.25">
      <c r="A10" t="s">
        <v>30</v>
      </c>
      <c r="B10" t="s">
        <v>44</v>
      </c>
    </row>
    <row r="11" spans="1:2" x14ac:dyDescent="0.25">
      <c r="A11" t="s">
        <v>18</v>
      </c>
      <c r="B11" t="s">
        <v>44</v>
      </c>
    </row>
    <row r="12" spans="1:2" x14ac:dyDescent="0.25">
      <c r="A12" t="s">
        <v>33</v>
      </c>
      <c r="B12" t="s">
        <v>44</v>
      </c>
    </row>
    <row r="13" spans="1:2" x14ac:dyDescent="0.25">
      <c r="A13" t="s">
        <v>19</v>
      </c>
      <c r="B13" t="s">
        <v>44</v>
      </c>
    </row>
    <row r="14" spans="1:2" x14ac:dyDescent="0.25">
      <c r="A14" t="s">
        <v>86</v>
      </c>
      <c r="B14" t="s">
        <v>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2633-D988-4BCF-9D92-DB4A3292E764}">
  <dimension ref="A1:B14"/>
  <sheetViews>
    <sheetView workbookViewId="0">
      <selection activeCell="K36" sqref="K36"/>
    </sheetView>
  </sheetViews>
  <sheetFormatPr defaultRowHeight="15" x14ac:dyDescent="0.25"/>
  <sheetData>
    <row r="1" spans="1:2" x14ac:dyDescent="0.25">
      <c r="A1" t="s">
        <v>72</v>
      </c>
      <c r="B1" t="s">
        <v>44</v>
      </c>
    </row>
    <row r="2" spans="1:2" x14ac:dyDescent="0.25">
      <c r="A2" t="s">
        <v>6</v>
      </c>
      <c r="B2" t="s">
        <v>44</v>
      </c>
    </row>
    <row r="3" spans="1:2" x14ac:dyDescent="0.25">
      <c r="A3" t="s">
        <v>75</v>
      </c>
      <c r="B3" t="s">
        <v>44</v>
      </c>
    </row>
    <row r="4" spans="1:2" x14ac:dyDescent="0.25">
      <c r="A4" t="s">
        <v>76</v>
      </c>
      <c r="B4" t="s">
        <v>44</v>
      </c>
    </row>
    <row r="5" spans="1:2" x14ac:dyDescent="0.25">
      <c r="A5" t="s">
        <v>29</v>
      </c>
      <c r="B5" t="s">
        <v>44</v>
      </c>
    </row>
    <row r="6" spans="1:2" x14ac:dyDescent="0.25">
      <c r="A6" t="s">
        <v>77</v>
      </c>
      <c r="B6" t="s">
        <v>44</v>
      </c>
    </row>
    <row r="7" spans="1:2" x14ac:dyDescent="0.25">
      <c r="A7" t="s">
        <v>78</v>
      </c>
      <c r="B7" t="s">
        <v>44</v>
      </c>
    </row>
    <row r="8" spans="1:2" x14ac:dyDescent="0.25">
      <c r="A8" t="s">
        <v>31</v>
      </c>
      <c r="B8" t="s">
        <v>44</v>
      </c>
    </row>
    <row r="9" spans="1:2" x14ac:dyDescent="0.25">
      <c r="A9" t="s">
        <v>32</v>
      </c>
      <c r="B9" t="s">
        <v>44</v>
      </c>
    </row>
    <row r="10" spans="1:2" x14ac:dyDescent="0.25">
      <c r="A10" t="s">
        <v>30</v>
      </c>
      <c r="B10" t="s">
        <v>44</v>
      </c>
    </row>
    <row r="11" spans="1:2" x14ac:dyDescent="0.25">
      <c r="A11" t="s">
        <v>18</v>
      </c>
      <c r="B11" t="s">
        <v>44</v>
      </c>
    </row>
    <row r="12" spans="1:2" x14ac:dyDescent="0.25">
      <c r="A12" t="s">
        <v>33</v>
      </c>
      <c r="B12" t="s">
        <v>44</v>
      </c>
    </row>
    <row r="13" spans="1:2" x14ac:dyDescent="0.25">
      <c r="A13" t="s">
        <v>19</v>
      </c>
      <c r="B13" t="s">
        <v>44</v>
      </c>
    </row>
    <row r="14" spans="1:2" x14ac:dyDescent="0.25">
      <c r="A14" t="s">
        <v>86</v>
      </c>
      <c r="B14" t="s">
        <v>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1666-93C5-48DF-88B1-75BB020C535E}">
  <dimension ref="A1:G14"/>
  <sheetViews>
    <sheetView workbookViewId="0">
      <selection activeCell="H25" sqref="H25"/>
    </sheetView>
  </sheetViews>
  <sheetFormatPr defaultRowHeight="15" x14ac:dyDescent="0.25"/>
  <sheetData>
    <row r="1" spans="1:7" x14ac:dyDescent="0.25">
      <c r="A1" t="s">
        <v>72</v>
      </c>
      <c r="B1" t="s">
        <v>97</v>
      </c>
      <c r="C1" t="s">
        <v>13</v>
      </c>
      <c r="D1">
        <v>415</v>
      </c>
      <c r="E1">
        <v>275</v>
      </c>
      <c r="F1">
        <v>500</v>
      </c>
      <c r="G1">
        <v>259.13</v>
      </c>
    </row>
    <row r="2" spans="1:7" x14ac:dyDescent="0.25">
      <c r="A2" t="s">
        <v>6</v>
      </c>
      <c r="B2" t="s">
        <v>97</v>
      </c>
      <c r="C2" t="s">
        <v>13</v>
      </c>
      <c r="D2">
        <v>415</v>
      </c>
      <c r="E2">
        <v>275</v>
      </c>
      <c r="F2">
        <v>500</v>
      </c>
      <c r="G2">
        <v>259.13</v>
      </c>
    </row>
    <row r="3" spans="1:7" x14ac:dyDescent="0.25">
      <c r="A3" t="s">
        <v>75</v>
      </c>
      <c r="B3" t="s">
        <v>97</v>
      </c>
      <c r="C3" t="s">
        <v>13</v>
      </c>
      <c r="D3">
        <v>475</v>
      </c>
      <c r="E3">
        <v>275</v>
      </c>
      <c r="F3">
        <v>500</v>
      </c>
      <c r="G3">
        <v>259.13</v>
      </c>
    </row>
    <row r="4" spans="1:7" x14ac:dyDescent="0.25">
      <c r="A4" t="s">
        <v>76</v>
      </c>
      <c r="B4" t="s">
        <v>47</v>
      </c>
      <c r="C4" t="s">
        <v>14</v>
      </c>
      <c r="E4">
        <v>275</v>
      </c>
      <c r="F4">
        <v>500</v>
      </c>
      <c r="G4">
        <v>259.13</v>
      </c>
    </row>
    <row r="5" spans="1:7" x14ac:dyDescent="0.25">
      <c r="A5" t="s">
        <v>29</v>
      </c>
      <c r="B5" t="s">
        <v>97</v>
      </c>
      <c r="C5" t="s">
        <v>13</v>
      </c>
      <c r="D5">
        <v>275</v>
      </c>
      <c r="E5">
        <v>275</v>
      </c>
      <c r="F5">
        <v>500</v>
      </c>
      <c r="G5">
        <v>259.13</v>
      </c>
    </row>
    <row r="6" spans="1:7" x14ac:dyDescent="0.25">
      <c r="A6" t="s">
        <v>77</v>
      </c>
      <c r="B6" t="s">
        <v>97</v>
      </c>
      <c r="C6" t="s">
        <v>13</v>
      </c>
      <c r="D6">
        <v>275</v>
      </c>
      <c r="E6">
        <v>275</v>
      </c>
      <c r="F6">
        <v>500</v>
      </c>
      <c r="G6">
        <v>259.13</v>
      </c>
    </row>
    <row r="7" spans="1:7" x14ac:dyDescent="0.25">
      <c r="A7" t="s">
        <v>78</v>
      </c>
      <c r="B7" t="s">
        <v>97</v>
      </c>
      <c r="C7" t="s">
        <v>13</v>
      </c>
      <c r="D7">
        <v>475</v>
      </c>
      <c r="E7">
        <v>275</v>
      </c>
      <c r="F7">
        <v>500</v>
      </c>
      <c r="G7">
        <v>259.13</v>
      </c>
    </row>
    <row r="8" spans="1:7" x14ac:dyDescent="0.25">
      <c r="A8" t="s">
        <v>31</v>
      </c>
      <c r="B8" t="s">
        <v>47</v>
      </c>
      <c r="C8" t="s">
        <v>14</v>
      </c>
      <c r="E8">
        <v>275</v>
      </c>
      <c r="F8">
        <v>500</v>
      </c>
      <c r="G8">
        <v>259.13</v>
      </c>
    </row>
    <row r="9" spans="1:7" x14ac:dyDescent="0.25">
      <c r="A9" t="s">
        <v>32</v>
      </c>
      <c r="B9" t="s">
        <v>97</v>
      </c>
      <c r="C9" t="s">
        <v>13</v>
      </c>
      <c r="D9">
        <v>400</v>
      </c>
      <c r="E9">
        <v>275</v>
      </c>
      <c r="F9">
        <v>500</v>
      </c>
      <c r="G9">
        <v>259.13</v>
      </c>
    </row>
    <row r="10" spans="1:7" x14ac:dyDescent="0.25">
      <c r="A10" t="s">
        <v>30</v>
      </c>
      <c r="B10" t="s">
        <v>47</v>
      </c>
      <c r="C10" t="s">
        <v>14</v>
      </c>
      <c r="E10">
        <v>275</v>
      </c>
      <c r="F10">
        <v>500</v>
      </c>
      <c r="G10">
        <v>259.13</v>
      </c>
    </row>
    <row r="11" spans="1:7" x14ac:dyDescent="0.25">
      <c r="A11" t="s">
        <v>18</v>
      </c>
      <c r="B11" t="s">
        <v>97</v>
      </c>
      <c r="C11" t="s">
        <v>13</v>
      </c>
      <c r="D11">
        <v>475</v>
      </c>
      <c r="E11">
        <v>275</v>
      </c>
      <c r="F11">
        <v>500</v>
      </c>
      <c r="G11">
        <v>259.13</v>
      </c>
    </row>
    <row r="12" spans="1:7" x14ac:dyDescent="0.25">
      <c r="A12" t="s">
        <v>33</v>
      </c>
      <c r="B12" t="s">
        <v>97</v>
      </c>
      <c r="C12" t="s">
        <v>13</v>
      </c>
      <c r="D12">
        <v>525</v>
      </c>
      <c r="E12">
        <v>275</v>
      </c>
      <c r="F12">
        <v>500</v>
      </c>
      <c r="G12">
        <v>259.13</v>
      </c>
    </row>
    <row r="13" spans="1:7" x14ac:dyDescent="0.25">
      <c r="A13" t="s">
        <v>19</v>
      </c>
      <c r="B13" t="s">
        <v>47</v>
      </c>
      <c r="C13" t="s">
        <v>14</v>
      </c>
      <c r="E13">
        <v>275</v>
      </c>
      <c r="F13">
        <v>500</v>
      </c>
      <c r="G13">
        <v>259.13</v>
      </c>
    </row>
    <row r="14" spans="1:7" x14ac:dyDescent="0.25">
      <c r="A14" t="s">
        <v>86</v>
      </c>
      <c r="B14" t="s">
        <v>47</v>
      </c>
      <c r="C14" t="s">
        <v>13</v>
      </c>
      <c r="E14">
        <v>275</v>
      </c>
      <c r="F14">
        <v>500</v>
      </c>
      <c r="G14">
        <v>259.13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83E9E-D376-4F1C-A566-905729589B02}">
  <dimension ref="A1:G14"/>
  <sheetViews>
    <sheetView workbookViewId="0">
      <selection sqref="A1:G14"/>
    </sheetView>
  </sheetViews>
  <sheetFormatPr defaultRowHeight="15" x14ac:dyDescent="0.25"/>
  <sheetData>
    <row r="1" spans="1:7" x14ac:dyDescent="0.25">
      <c r="A1" t="s">
        <v>72</v>
      </c>
      <c r="B1" t="s">
        <v>97</v>
      </c>
      <c r="C1" t="s">
        <v>13</v>
      </c>
      <c r="D1">
        <v>415</v>
      </c>
      <c r="E1">
        <v>275</v>
      </c>
      <c r="F1">
        <v>500</v>
      </c>
      <c r="G1">
        <v>259.13</v>
      </c>
    </row>
    <row r="2" spans="1:7" x14ac:dyDescent="0.25">
      <c r="A2" t="s">
        <v>6</v>
      </c>
      <c r="B2" t="s">
        <v>97</v>
      </c>
      <c r="C2" t="s">
        <v>13</v>
      </c>
      <c r="D2">
        <v>415</v>
      </c>
      <c r="E2">
        <v>275</v>
      </c>
      <c r="F2">
        <v>500</v>
      </c>
      <c r="G2">
        <v>259.13</v>
      </c>
    </row>
    <row r="3" spans="1:7" x14ac:dyDescent="0.25">
      <c r="A3" t="s">
        <v>75</v>
      </c>
      <c r="B3" t="s">
        <v>97</v>
      </c>
      <c r="C3" t="s">
        <v>13</v>
      </c>
      <c r="D3">
        <v>475</v>
      </c>
      <c r="E3">
        <v>275</v>
      </c>
      <c r="F3">
        <v>500</v>
      </c>
      <c r="G3">
        <v>259.13</v>
      </c>
    </row>
    <row r="4" spans="1:7" x14ac:dyDescent="0.25">
      <c r="A4" t="s">
        <v>76</v>
      </c>
      <c r="B4" t="s">
        <v>47</v>
      </c>
      <c r="C4" t="s">
        <v>14</v>
      </c>
      <c r="E4">
        <v>275</v>
      </c>
      <c r="F4">
        <v>500</v>
      </c>
      <c r="G4">
        <v>259.13</v>
      </c>
    </row>
    <row r="5" spans="1:7" x14ac:dyDescent="0.25">
      <c r="A5" t="s">
        <v>29</v>
      </c>
      <c r="B5" t="s">
        <v>97</v>
      </c>
      <c r="C5" t="s">
        <v>13</v>
      </c>
      <c r="D5">
        <v>275</v>
      </c>
      <c r="E5">
        <v>275</v>
      </c>
      <c r="F5">
        <v>500</v>
      </c>
      <c r="G5">
        <v>259.13</v>
      </c>
    </row>
    <row r="6" spans="1:7" x14ac:dyDescent="0.25">
      <c r="A6" t="s">
        <v>77</v>
      </c>
      <c r="B6" t="s">
        <v>97</v>
      </c>
      <c r="C6" t="s">
        <v>13</v>
      </c>
      <c r="D6">
        <v>275</v>
      </c>
      <c r="E6">
        <v>275</v>
      </c>
      <c r="F6">
        <v>500</v>
      </c>
      <c r="G6">
        <v>259.13</v>
      </c>
    </row>
    <row r="7" spans="1:7" x14ac:dyDescent="0.25">
      <c r="A7" t="s">
        <v>78</v>
      </c>
      <c r="B7" t="s">
        <v>97</v>
      </c>
      <c r="C7" t="s">
        <v>13</v>
      </c>
      <c r="D7">
        <v>475</v>
      </c>
      <c r="E7">
        <v>275</v>
      </c>
      <c r="F7">
        <v>500</v>
      </c>
      <c r="G7">
        <v>259.13</v>
      </c>
    </row>
    <row r="8" spans="1:7" x14ac:dyDescent="0.25">
      <c r="A8" t="s">
        <v>31</v>
      </c>
      <c r="B8" t="s">
        <v>47</v>
      </c>
      <c r="C8" t="s">
        <v>14</v>
      </c>
      <c r="E8">
        <v>275</v>
      </c>
      <c r="F8">
        <v>500</v>
      </c>
      <c r="G8">
        <v>259.13</v>
      </c>
    </row>
    <row r="9" spans="1:7" x14ac:dyDescent="0.25">
      <c r="A9" t="s">
        <v>32</v>
      </c>
      <c r="B9" t="s">
        <v>97</v>
      </c>
      <c r="C9" t="s">
        <v>13</v>
      </c>
      <c r="D9">
        <v>400</v>
      </c>
      <c r="E9">
        <v>275</v>
      </c>
      <c r="F9">
        <v>500</v>
      </c>
      <c r="G9">
        <v>259.13</v>
      </c>
    </row>
    <row r="10" spans="1:7" x14ac:dyDescent="0.25">
      <c r="A10" t="s">
        <v>30</v>
      </c>
      <c r="B10" t="s">
        <v>47</v>
      </c>
      <c r="C10" t="s">
        <v>14</v>
      </c>
      <c r="E10">
        <v>275</v>
      </c>
      <c r="F10">
        <v>500</v>
      </c>
      <c r="G10">
        <v>259.13</v>
      </c>
    </row>
    <row r="11" spans="1:7" x14ac:dyDescent="0.25">
      <c r="A11" t="s">
        <v>18</v>
      </c>
      <c r="B11" t="s">
        <v>97</v>
      </c>
      <c r="C11" t="s">
        <v>13</v>
      </c>
      <c r="D11">
        <v>475</v>
      </c>
      <c r="E11">
        <v>275</v>
      </c>
      <c r="F11">
        <v>500</v>
      </c>
      <c r="G11">
        <v>259.13</v>
      </c>
    </row>
    <row r="12" spans="1:7" x14ac:dyDescent="0.25">
      <c r="A12" t="s">
        <v>33</v>
      </c>
      <c r="B12" t="s">
        <v>97</v>
      </c>
      <c r="C12" t="s">
        <v>13</v>
      </c>
      <c r="D12">
        <v>525</v>
      </c>
      <c r="E12">
        <v>275</v>
      </c>
      <c r="F12">
        <v>500</v>
      </c>
      <c r="G12">
        <v>259.13</v>
      </c>
    </row>
    <row r="13" spans="1:7" x14ac:dyDescent="0.25">
      <c r="A13" t="s">
        <v>19</v>
      </c>
      <c r="B13" t="s">
        <v>47</v>
      </c>
      <c r="C13" t="s">
        <v>14</v>
      </c>
      <c r="E13">
        <v>275</v>
      </c>
      <c r="F13">
        <v>500</v>
      </c>
      <c r="G13">
        <v>259.13</v>
      </c>
    </row>
    <row r="14" spans="1:7" x14ac:dyDescent="0.25">
      <c r="A14" t="s">
        <v>86</v>
      </c>
      <c r="B14" t="s">
        <v>47</v>
      </c>
      <c r="C14" t="s">
        <v>13</v>
      </c>
      <c r="E14">
        <v>275</v>
      </c>
      <c r="F14">
        <v>500</v>
      </c>
      <c r="G14">
        <v>259.13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749C-BE92-46EC-9489-64F6D7C381FE}">
  <dimension ref="A1:G14"/>
  <sheetViews>
    <sheetView workbookViewId="0">
      <selection activeCell="K18" sqref="K18"/>
    </sheetView>
  </sheetViews>
  <sheetFormatPr defaultRowHeight="15" x14ac:dyDescent="0.25"/>
  <sheetData>
    <row r="1" spans="1:7" x14ac:dyDescent="0.25">
      <c r="A1" t="s">
        <v>72</v>
      </c>
      <c r="B1" t="s">
        <v>97</v>
      </c>
      <c r="C1" t="s">
        <v>13</v>
      </c>
      <c r="D1">
        <v>415</v>
      </c>
      <c r="E1">
        <v>275</v>
      </c>
      <c r="F1">
        <v>500</v>
      </c>
      <c r="G1">
        <v>259.13</v>
      </c>
    </row>
    <row r="2" spans="1:7" x14ac:dyDescent="0.25">
      <c r="A2" t="s">
        <v>6</v>
      </c>
      <c r="B2" t="s">
        <v>97</v>
      </c>
      <c r="C2" t="s">
        <v>13</v>
      </c>
      <c r="D2">
        <v>415</v>
      </c>
      <c r="E2">
        <v>275</v>
      </c>
      <c r="F2">
        <v>500</v>
      </c>
      <c r="G2">
        <v>259.13</v>
      </c>
    </row>
    <row r="3" spans="1:7" x14ac:dyDescent="0.25">
      <c r="A3" t="s">
        <v>75</v>
      </c>
      <c r="B3" t="s">
        <v>97</v>
      </c>
      <c r="C3" t="s">
        <v>13</v>
      </c>
      <c r="D3">
        <v>475</v>
      </c>
      <c r="E3">
        <v>275</v>
      </c>
      <c r="F3">
        <v>500</v>
      </c>
      <c r="G3">
        <v>259.13</v>
      </c>
    </row>
    <row r="4" spans="1:7" x14ac:dyDescent="0.25">
      <c r="A4" t="s">
        <v>76</v>
      </c>
      <c r="B4" t="s">
        <v>65</v>
      </c>
      <c r="C4" t="s">
        <v>14</v>
      </c>
      <c r="E4">
        <v>275</v>
      </c>
      <c r="F4">
        <v>500</v>
      </c>
      <c r="G4">
        <v>259.13</v>
      </c>
    </row>
    <row r="5" spans="1:7" x14ac:dyDescent="0.25">
      <c r="A5" t="s">
        <v>29</v>
      </c>
      <c r="B5" t="s">
        <v>97</v>
      </c>
      <c r="C5" t="s">
        <v>13</v>
      </c>
      <c r="D5">
        <v>275</v>
      </c>
      <c r="E5">
        <v>275</v>
      </c>
      <c r="F5">
        <v>500</v>
      </c>
      <c r="G5">
        <v>259.13</v>
      </c>
    </row>
    <row r="6" spans="1:7" x14ac:dyDescent="0.25">
      <c r="A6" t="s">
        <v>77</v>
      </c>
      <c r="B6" t="s">
        <v>97</v>
      </c>
      <c r="C6" t="s">
        <v>13</v>
      </c>
      <c r="D6">
        <v>275</v>
      </c>
      <c r="E6">
        <v>275</v>
      </c>
      <c r="F6">
        <v>500</v>
      </c>
      <c r="G6">
        <v>259.13</v>
      </c>
    </row>
    <row r="7" spans="1:7" x14ac:dyDescent="0.25">
      <c r="A7" t="s">
        <v>78</v>
      </c>
      <c r="B7" t="s">
        <v>97</v>
      </c>
      <c r="C7" t="s">
        <v>13</v>
      </c>
      <c r="D7">
        <v>475</v>
      </c>
      <c r="E7">
        <v>275</v>
      </c>
      <c r="F7">
        <v>500</v>
      </c>
      <c r="G7">
        <v>259.13</v>
      </c>
    </row>
    <row r="8" spans="1:7" x14ac:dyDescent="0.25">
      <c r="A8" t="s">
        <v>31</v>
      </c>
      <c r="B8" t="s">
        <v>65</v>
      </c>
      <c r="C8" t="s">
        <v>14</v>
      </c>
      <c r="E8">
        <v>275</v>
      </c>
      <c r="F8">
        <v>500</v>
      </c>
      <c r="G8">
        <v>259.13</v>
      </c>
    </row>
    <row r="9" spans="1:7" x14ac:dyDescent="0.25">
      <c r="A9" t="s">
        <v>32</v>
      </c>
      <c r="B9" t="s">
        <v>97</v>
      </c>
      <c r="C9" t="s">
        <v>13</v>
      </c>
      <c r="D9">
        <v>400</v>
      </c>
      <c r="E9">
        <v>275</v>
      </c>
      <c r="F9">
        <v>500</v>
      </c>
      <c r="G9">
        <v>259.13</v>
      </c>
    </row>
    <row r="10" spans="1:7" x14ac:dyDescent="0.25">
      <c r="A10" t="s">
        <v>30</v>
      </c>
      <c r="B10" t="s">
        <v>65</v>
      </c>
      <c r="C10" t="s">
        <v>14</v>
      </c>
      <c r="E10">
        <v>275</v>
      </c>
      <c r="F10">
        <v>500</v>
      </c>
      <c r="G10">
        <v>259.13</v>
      </c>
    </row>
    <row r="11" spans="1:7" x14ac:dyDescent="0.25">
      <c r="A11" t="s">
        <v>18</v>
      </c>
      <c r="B11" t="s">
        <v>97</v>
      </c>
      <c r="C11" t="s">
        <v>13</v>
      </c>
      <c r="D11">
        <v>475</v>
      </c>
      <c r="E11">
        <v>275</v>
      </c>
      <c r="F11">
        <v>500</v>
      </c>
      <c r="G11">
        <v>259.13</v>
      </c>
    </row>
    <row r="12" spans="1:7" x14ac:dyDescent="0.25">
      <c r="A12" t="s">
        <v>33</v>
      </c>
      <c r="B12" t="s">
        <v>97</v>
      </c>
      <c r="C12" t="s">
        <v>13</v>
      </c>
      <c r="D12">
        <v>525</v>
      </c>
      <c r="E12">
        <v>275</v>
      </c>
      <c r="F12">
        <v>500</v>
      </c>
      <c r="G12">
        <v>259.13</v>
      </c>
    </row>
    <row r="13" spans="1:7" x14ac:dyDescent="0.25">
      <c r="A13" t="s">
        <v>19</v>
      </c>
      <c r="B13" t="s">
        <v>65</v>
      </c>
      <c r="C13" t="s">
        <v>14</v>
      </c>
      <c r="E13">
        <v>275</v>
      </c>
      <c r="F13">
        <v>500</v>
      </c>
      <c r="G13">
        <v>259.13</v>
      </c>
    </row>
    <row r="14" spans="1:7" x14ac:dyDescent="0.25">
      <c r="A14" t="s">
        <v>86</v>
      </c>
      <c r="B14" t="s">
        <v>47</v>
      </c>
      <c r="C14" t="s">
        <v>13</v>
      </c>
      <c r="E14">
        <v>275</v>
      </c>
      <c r="F14">
        <v>500</v>
      </c>
      <c r="G14">
        <v>259.13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CA97-6F18-456A-97D9-4A9AFD26F822}">
  <dimension ref="A1:A25"/>
  <sheetViews>
    <sheetView workbookViewId="0">
      <selection activeCell="C23" sqref="C23"/>
    </sheetView>
  </sheetViews>
  <sheetFormatPr defaultRowHeight="15" x14ac:dyDescent="0.25"/>
  <sheetData>
    <row r="1" spans="1:1" x14ac:dyDescent="0.25">
      <c r="A1" t="s">
        <v>72</v>
      </c>
    </row>
    <row r="2" spans="1:1" x14ac:dyDescent="0.25">
      <c r="A2" t="s">
        <v>6</v>
      </c>
    </row>
    <row r="3" spans="1:1" x14ac:dyDescent="0.25">
      <c r="A3" t="s">
        <v>73</v>
      </c>
    </row>
    <row r="4" spans="1:1" x14ac:dyDescent="0.25">
      <c r="A4" t="s">
        <v>74</v>
      </c>
    </row>
    <row r="5" spans="1:1" x14ac:dyDescent="0.25">
      <c r="A5" t="s">
        <v>75</v>
      </c>
    </row>
    <row r="6" spans="1:1" x14ac:dyDescent="0.25">
      <c r="A6" t="s">
        <v>76</v>
      </c>
    </row>
    <row r="7" spans="1:1" x14ac:dyDescent="0.25">
      <c r="A7" t="s">
        <v>29</v>
      </c>
    </row>
    <row r="8" spans="1:1" x14ac:dyDescent="0.25">
      <c r="A8" t="s">
        <v>77</v>
      </c>
    </row>
    <row r="9" spans="1:1" x14ac:dyDescent="0.25">
      <c r="A9" t="s">
        <v>78</v>
      </c>
    </row>
    <row r="10" spans="1:1" x14ac:dyDescent="0.25">
      <c r="A10" t="s">
        <v>31</v>
      </c>
    </row>
    <row r="11" spans="1:1" x14ac:dyDescent="0.25">
      <c r="A11" t="s">
        <v>32</v>
      </c>
    </row>
    <row r="12" spans="1:1" x14ac:dyDescent="0.25">
      <c r="A12" t="s">
        <v>30</v>
      </c>
    </row>
    <row r="13" spans="1:1" x14ac:dyDescent="0.25">
      <c r="A13" t="s">
        <v>79</v>
      </c>
    </row>
    <row r="14" spans="1:1" x14ac:dyDescent="0.25">
      <c r="A14" t="s">
        <v>80</v>
      </c>
    </row>
    <row r="15" spans="1:1" x14ac:dyDescent="0.25">
      <c r="A15" t="s">
        <v>18</v>
      </c>
    </row>
    <row r="16" spans="1:1" x14ac:dyDescent="0.25">
      <c r="A16" t="s">
        <v>81</v>
      </c>
    </row>
    <row r="17" spans="1:1" x14ac:dyDescent="0.25">
      <c r="A17" t="s">
        <v>82</v>
      </c>
    </row>
    <row r="18" spans="1:1" x14ac:dyDescent="0.25">
      <c r="A18" t="s">
        <v>33</v>
      </c>
    </row>
    <row r="19" spans="1:1" x14ac:dyDescent="0.25">
      <c r="A19" t="s">
        <v>5</v>
      </c>
    </row>
    <row r="20" spans="1:1" x14ac:dyDescent="0.25">
      <c r="A20" t="s">
        <v>19</v>
      </c>
    </row>
    <row r="21" spans="1:1" x14ac:dyDescent="0.25">
      <c r="A21" t="s">
        <v>83</v>
      </c>
    </row>
    <row r="22" spans="1:1" x14ac:dyDescent="0.25">
      <c r="A22" t="s">
        <v>20</v>
      </c>
    </row>
    <row r="23" spans="1:1" x14ac:dyDescent="0.25">
      <c r="A23" t="s">
        <v>84</v>
      </c>
    </row>
    <row r="24" spans="1:1" x14ac:dyDescent="0.25">
      <c r="A24" t="s">
        <v>85</v>
      </c>
    </row>
    <row r="25" spans="1:1" x14ac:dyDescent="0.25">
      <c r="A25"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5AFA-2FB5-451F-BE31-5F3A26FA83DA}">
  <dimension ref="A1:H25"/>
  <sheetViews>
    <sheetView workbookViewId="0">
      <selection activeCell="A26" sqref="A26:XFD27"/>
    </sheetView>
  </sheetViews>
  <sheetFormatPr defaultRowHeight="15" x14ac:dyDescent="0.25"/>
  <cols>
    <col min="1" max="1" width="30" customWidth="1"/>
  </cols>
  <sheetData>
    <row r="1" spans="1:8" x14ac:dyDescent="0.25">
      <c r="A1" t="s">
        <v>72</v>
      </c>
      <c r="B1" t="s">
        <v>88</v>
      </c>
      <c r="C1" t="s">
        <v>14</v>
      </c>
      <c r="D1">
        <v>1150</v>
      </c>
      <c r="E1">
        <v>963.98</v>
      </c>
      <c r="F1">
        <v>1400</v>
      </c>
      <c r="G1">
        <v>877</v>
      </c>
      <c r="H1" t="s">
        <v>100</v>
      </c>
    </row>
    <row r="2" spans="1:8" x14ac:dyDescent="0.25">
      <c r="A2" t="s">
        <v>6</v>
      </c>
      <c r="B2" t="s">
        <v>88</v>
      </c>
      <c r="C2" t="s">
        <v>14</v>
      </c>
      <c r="D2">
        <v>1150</v>
      </c>
      <c r="E2">
        <v>963.98</v>
      </c>
      <c r="F2">
        <v>1400</v>
      </c>
      <c r="G2">
        <v>877</v>
      </c>
      <c r="H2" t="s">
        <v>100</v>
      </c>
    </row>
    <row r="3" spans="1:8" x14ac:dyDescent="0.25">
      <c r="A3" t="s">
        <v>73</v>
      </c>
      <c r="B3" t="s">
        <v>21</v>
      </c>
      <c r="C3" t="s">
        <v>14</v>
      </c>
      <c r="D3">
        <v>1300</v>
      </c>
      <c r="E3">
        <v>963.98</v>
      </c>
      <c r="F3">
        <v>1400</v>
      </c>
      <c r="G3">
        <v>877</v>
      </c>
      <c r="H3" t="s">
        <v>100</v>
      </c>
    </row>
    <row r="4" spans="1:8" x14ac:dyDescent="0.25">
      <c r="A4" t="s">
        <v>74</v>
      </c>
      <c r="B4" t="s">
        <v>21</v>
      </c>
      <c r="C4" t="s">
        <v>14</v>
      </c>
      <c r="D4">
        <v>1250</v>
      </c>
      <c r="E4">
        <v>963.98</v>
      </c>
      <c r="F4">
        <v>1400</v>
      </c>
      <c r="G4">
        <v>877</v>
      </c>
      <c r="H4" t="s">
        <v>100</v>
      </c>
    </row>
    <row r="5" spans="1:8" x14ac:dyDescent="0.25">
      <c r="A5" t="s">
        <v>75</v>
      </c>
      <c r="B5" t="s">
        <v>21</v>
      </c>
      <c r="C5" t="s">
        <v>14</v>
      </c>
      <c r="D5">
        <v>1100</v>
      </c>
      <c r="E5">
        <v>963.98</v>
      </c>
      <c r="F5">
        <v>1400</v>
      </c>
      <c r="G5">
        <v>877</v>
      </c>
      <c r="H5" t="s">
        <v>100</v>
      </c>
    </row>
    <row r="6" spans="1:8" x14ac:dyDescent="0.25">
      <c r="A6" t="s">
        <v>76</v>
      </c>
      <c r="B6" t="s">
        <v>101</v>
      </c>
      <c r="C6" t="s">
        <v>34</v>
      </c>
      <c r="E6">
        <v>963.98</v>
      </c>
      <c r="F6">
        <v>1400</v>
      </c>
      <c r="G6">
        <v>877</v>
      </c>
      <c r="H6" t="s">
        <v>102</v>
      </c>
    </row>
    <row r="7" spans="1:8" x14ac:dyDescent="0.25">
      <c r="A7" t="s">
        <v>29</v>
      </c>
      <c r="B7" t="s">
        <v>88</v>
      </c>
      <c r="C7" t="s">
        <v>14</v>
      </c>
      <c r="D7">
        <v>877</v>
      </c>
      <c r="E7">
        <v>963.98</v>
      </c>
      <c r="F7">
        <v>1400</v>
      </c>
      <c r="G7">
        <v>877</v>
      </c>
      <c r="H7" t="s">
        <v>100</v>
      </c>
    </row>
    <row r="8" spans="1:8" x14ac:dyDescent="0.25">
      <c r="A8" t="s">
        <v>77</v>
      </c>
      <c r="B8" t="s">
        <v>88</v>
      </c>
      <c r="C8" t="s">
        <v>14</v>
      </c>
      <c r="D8">
        <v>877</v>
      </c>
      <c r="E8">
        <v>963.98</v>
      </c>
      <c r="F8">
        <v>1400</v>
      </c>
      <c r="G8">
        <v>877</v>
      </c>
      <c r="H8" t="s">
        <v>100</v>
      </c>
    </row>
    <row r="9" spans="1:8" x14ac:dyDescent="0.25">
      <c r="A9" t="s">
        <v>78</v>
      </c>
      <c r="B9" t="s">
        <v>21</v>
      </c>
      <c r="C9" t="s">
        <v>14</v>
      </c>
      <c r="D9">
        <v>1400</v>
      </c>
      <c r="E9">
        <v>963.98</v>
      </c>
      <c r="F9">
        <v>1400</v>
      </c>
      <c r="G9">
        <v>877</v>
      </c>
      <c r="H9" t="s">
        <v>100</v>
      </c>
    </row>
    <row r="10" spans="1:8" x14ac:dyDescent="0.25">
      <c r="A10" t="s">
        <v>31</v>
      </c>
      <c r="B10" t="s">
        <v>21</v>
      </c>
      <c r="C10" t="s">
        <v>14</v>
      </c>
      <c r="D10">
        <v>1300</v>
      </c>
      <c r="E10">
        <v>963.98</v>
      </c>
      <c r="F10">
        <v>1400</v>
      </c>
      <c r="G10">
        <v>877</v>
      </c>
      <c r="H10" t="s">
        <v>100</v>
      </c>
    </row>
    <row r="11" spans="1:8" x14ac:dyDescent="0.25">
      <c r="A11" t="s">
        <v>32</v>
      </c>
      <c r="B11" t="s">
        <v>21</v>
      </c>
      <c r="C11" t="s">
        <v>14</v>
      </c>
      <c r="D11">
        <v>1300</v>
      </c>
      <c r="E11">
        <v>963.98</v>
      </c>
      <c r="F11">
        <v>1400</v>
      </c>
      <c r="G11">
        <v>877</v>
      </c>
      <c r="H11" t="s">
        <v>100</v>
      </c>
    </row>
    <row r="12" spans="1:8" x14ac:dyDescent="0.25">
      <c r="A12" t="s">
        <v>30</v>
      </c>
      <c r="B12" t="s">
        <v>101</v>
      </c>
      <c r="C12" t="s">
        <v>34</v>
      </c>
      <c r="E12">
        <v>963.98</v>
      </c>
      <c r="F12">
        <v>1400</v>
      </c>
      <c r="G12">
        <v>877</v>
      </c>
      <c r="H12" t="s">
        <v>102</v>
      </c>
    </row>
    <row r="13" spans="1:8" x14ac:dyDescent="0.25">
      <c r="A13" t="s">
        <v>79</v>
      </c>
      <c r="B13" t="s">
        <v>21</v>
      </c>
      <c r="C13" t="s">
        <v>14</v>
      </c>
      <c r="D13">
        <v>1300</v>
      </c>
      <c r="E13">
        <v>963.98</v>
      </c>
      <c r="F13">
        <v>1400</v>
      </c>
      <c r="G13">
        <v>877</v>
      </c>
      <c r="H13" t="s">
        <v>100</v>
      </c>
    </row>
    <row r="14" spans="1:8" x14ac:dyDescent="0.25">
      <c r="A14" t="s">
        <v>80</v>
      </c>
      <c r="B14" t="s">
        <v>21</v>
      </c>
      <c r="C14" t="s">
        <v>14</v>
      </c>
      <c r="D14">
        <v>1300</v>
      </c>
      <c r="E14">
        <v>963.98</v>
      </c>
      <c r="F14">
        <v>1400</v>
      </c>
      <c r="G14">
        <v>877</v>
      </c>
      <c r="H14" t="s">
        <v>100</v>
      </c>
    </row>
    <row r="15" spans="1:8" x14ac:dyDescent="0.25">
      <c r="A15" t="s">
        <v>18</v>
      </c>
      <c r="B15" t="s">
        <v>21</v>
      </c>
      <c r="C15" t="s">
        <v>14</v>
      </c>
      <c r="D15">
        <v>1400</v>
      </c>
      <c r="E15">
        <v>963.98</v>
      </c>
      <c r="F15">
        <v>1400</v>
      </c>
      <c r="G15">
        <v>877</v>
      </c>
      <c r="H15" t="s">
        <v>100</v>
      </c>
    </row>
    <row r="16" spans="1:8" x14ac:dyDescent="0.25">
      <c r="A16" t="s">
        <v>81</v>
      </c>
      <c r="B16" t="s">
        <v>21</v>
      </c>
      <c r="C16" t="s">
        <v>14</v>
      </c>
      <c r="D16">
        <v>1030</v>
      </c>
      <c r="E16">
        <v>963.98</v>
      </c>
      <c r="F16">
        <v>1400</v>
      </c>
      <c r="G16">
        <v>877</v>
      </c>
      <c r="H16" t="s">
        <v>100</v>
      </c>
    </row>
    <row r="17" spans="1:8" x14ac:dyDescent="0.25">
      <c r="A17" t="s">
        <v>82</v>
      </c>
      <c r="B17" t="s">
        <v>21</v>
      </c>
      <c r="C17" t="s">
        <v>14</v>
      </c>
      <c r="D17">
        <v>1000</v>
      </c>
      <c r="E17">
        <v>963.98</v>
      </c>
      <c r="F17">
        <v>1400</v>
      </c>
      <c r="G17">
        <v>877</v>
      </c>
      <c r="H17" t="s">
        <v>100</v>
      </c>
    </row>
    <row r="18" spans="1:8" x14ac:dyDescent="0.25">
      <c r="A18" t="s">
        <v>33</v>
      </c>
      <c r="B18" t="s">
        <v>21</v>
      </c>
      <c r="C18" t="s">
        <v>14</v>
      </c>
      <c r="D18">
        <v>1200</v>
      </c>
      <c r="E18">
        <v>963.98</v>
      </c>
      <c r="F18">
        <v>1400</v>
      </c>
      <c r="G18">
        <v>877</v>
      </c>
      <c r="H18" t="s">
        <v>100</v>
      </c>
    </row>
    <row r="19" spans="1:8" x14ac:dyDescent="0.25">
      <c r="A19" t="s">
        <v>5</v>
      </c>
      <c r="B19" t="s">
        <v>89</v>
      </c>
      <c r="C19" t="s">
        <v>34</v>
      </c>
      <c r="E19">
        <v>963.98</v>
      </c>
      <c r="F19">
        <v>1400</v>
      </c>
      <c r="G19">
        <v>877</v>
      </c>
      <c r="H19" t="s">
        <v>102</v>
      </c>
    </row>
    <row r="20" spans="1:8" x14ac:dyDescent="0.25">
      <c r="A20" t="s">
        <v>19</v>
      </c>
      <c r="B20" t="s">
        <v>90</v>
      </c>
      <c r="E20">
        <v>963.98</v>
      </c>
      <c r="H20" t="s">
        <v>100</v>
      </c>
    </row>
    <row r="21" spans="1:8" x14ac:dyDescent="0.25">
      <c r="A21" t="s">
        <v>83</v>
      </c>
      <c r="B21" t="s">
        <v>21</v>
      </c>
      <c r="C21" t="s">
        <v>14</v>
      </c>
      <c r="D21">
        <v>1250</v>
      </c>
      <c r="E21">
        <v>963.98</v>
      </c>
      <c r="F21">
        <v>1400</v>
      </c>
      <c r="G21">
        <v>877</v>
      </c>
      <c r="H21" t="s">
        <v>100</v>
      </c>
    </row>
    <row r="22" spans="1:8" x14ac:dyDescent="0.25">
      <c r="A22" t="s">
        <v>20</v>
      </c>
      <c r="B22" t="s">
        <v>21</v>
      </c>
      <c r="C22" t="s">
        <v>14</v>
      </c>
      <c r="D22">
        <v>1225</v>
      </c>
      <c r="E22">
        <v>963.98</v>
      </c>
      <c r="F22">
        <v>1400</v>
      </c>
      <c r="G22">
        <v>877</v>
      </c>
      <c r="H22" t="s">
        <v>100</v>
      </c>
    </row>
    <row r="23" spans="1:8" x14ac:dyDescent="0.25">
      <c r="A23" t="s">
        <v>84</v>
      </c>
      <c r="B23" t="s">
        <v>101</v>
      </c>
      <c r="C23" t="s">
        <v>34</v>
      </c>
      <c r="E23">
        <v>963.98</v>
      </c>
      <c r="F23">
        <v>1400</v>
      </c>
      <c r="G23">
        <v>877</v>
      </c>
      <c r="H23" t="s">
        <v>102</v>
      </c>
    </row>
    <row r="24" spans="1:8" x14ac:dyDescent="0.25">
      <c r="A24" t="s">
        <v>85</v>
      </c>
      <c r="B24" t="s">
        <v>21</v>
      </c>
      <c r="C24" t="s">
        <v>14</v>
      </c>
      <c r="D24">
        <v>1000</v>
      </c>
      <c r="E24">
        <v>963.98</v>
      </c>
      <c r="F24">
        <v>1400</v>
      </c>
      <c r="G24">
        <v>877</v>
      </c>
      <c r="H24" t="s">
        <v>100</v>
      </c>
    </row>
    <row r="25" spans="1:8" x14ac:dyDescent="0.25">
      <c r="A25" t="s">
        <v>86</v>
      </c>
      <c r="B25" t="s">
        <v>101</v>
      </c>
      <c r="C25" t="s">
        <v>34</v>
      </c>
      <c r="E25">
        <v>963.98</v>
      </c>
      <c r="F25">
        <v>1400</v>
      </c>
      <c r="G25">
        <v>877</v>
      </c>
      <c r="H25"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CDDB-BEFD-417F-8A15-CD0B985DB80D}">
  <dimension ref="A1:B25"/>
  <sheetViews>
    <sheetView workbookViewId="0">
      <selection activeCell="K27" sqref="K27"/>
    </sheetView>
  </sheetViews>
  <sheetFormatPr defaultRowHeight="15" x14ac:dyDescent="0.25"/>
  <sheetData>
    <row r="1" spans="1:2" x14ac:dyDescent="0.25">
      <c r="A1" t="s">
        <v>72</v>
      </c>
      <c r="B1" t="s">
        <v>91</v>
      </c>
    </row>
    <row r="2" spans="1:2" x14ac:dyDescent="0.25">
      <c r="A2" t="s">
        <v>6</v>
      </c>
      <c r="B2" t="s">
        <v>91</v>
      </c>
    </row>
    <row r="3" spans="1:2" x14ac:dyDescent="0.25">
      <c r="A3" t="s">
        <v>73</v>
      </c>
      <c r="B3" t="s">
        <v>21</v>
      </c>
    </row>
    <row r="4" spans="1:2" x14ac:dyDescent="0.25">
      <c r="A4" t="s">
        <v>74</v>
      </c>
      <c r="B4" t="s">
        <v>21</v>
      </c>
    </row>
    <row r="5" spans="1:2" x14ac:dyDescent="0.25">
      <c r="A5" t="s">
        <v>75</v>
      </c>
      <c r="B5" t="s">
        <v>21</v>
      </c>
    </row>
    <row r="6" spans="1:2" x14ac:dyDescent="0.25">
      <c r="A6" t="s">
        <v>76</v>
      </c>
      <c r="B6" t="s">
        <v>92</v>
      </c>
    </row>
    <row r="7" spans="1:2" x14ac:dyDescent="0.25">
      <c r="A7" t="s">
        <v>29</v>
      </c>
      <c r="B7" t="s">
        <v>91</v>
      </c>
    </row>
    <row r="8" spans="1:2" x14ac:dyDescent="0.25">
      <c r="A8" t="s">
        <v>77</v>
      </c>
      <c r="B8" t="s">
        <v>91</v>
      </c>
    </row>
    <row r="9" spans="1:2" x14ac:dyDescent="0.25">
      <c r="A9" t="s">
        <v>78</v>
      </c>
      <c r="B9" t="s">
        <v>21</v>
      </c>
    </row>
    <row r="10" spans="1:2" x14ac:dyDescent="0.25">
      <c r="A10" t="s">
        <v>31</v>
      </c>
      <c r="B10" t="s">
        <v>21</v>
      </c>
    </row>
    <row r="11" spans="1:2" x14ac:dyDescent="0.25">
      <c r="A11" t="s">
        <v>32</v>
      </c>
      <c r="B11" t="s">
        <v>21</v>
      </c>
    </row>
    <row r="12" spans="1:2" x14ac:dyDescent="0.25">
      <c r="A12" t="s">
        <v>30</v>
      </c>
      <c r="B12" t="s">
        <v>91</v>
      </c>
    </row>
    <row r="13" spans="1:2" x14ac:dyDescent="0.25">
      <c r="A13" t="s">
        <v>79</v>
      </c>
      <c r="B13" t="s">
        <v>21</v>
      </c>
    </row>
    <row r="14" spans="1:2" x14ac:dyDescent="0.25">
      <c r="A14" t="s">
        <v>80</v>
      </c>
      <c r="B14" t="s">
        <v>21</v>
      </c>
    </row>
    <row r="15" spans="1:2" x14ac:dyDescent="0.25">
      <c r="A15" t="s">
        <v>18</v>
      </c>
      <c r="B15" t="s">
        <v>21</v>
      </c>
    </row>
    <row r="16" spans="1:2" x14ac:dyDescent="0.25">
      <c r="A16" t="s">
        <v>81</v>
      </c>
      <c r="B16" t="s">
        <v>21</v>
      </c>
    </row>
    <row r="17" spans="1:2" x14ac:dyDescent="0.25">
      <c r="A17" t="s">
        <v>82</v>
      </c>
      <c r="B17" t="s">
        <v>21</v>
      </c>
    </row>
    <row r="18" spans="1:2" x14ac:dyDescent="0.25">
      <c r="A18" t="s">
        <v>33</v>
      </c>
      <c r="B18" t="s">
        <v>21</v>
      </c>
    </row>
    <row r="19" spans="1:2" x14ac:dyDescent="0.25">
      <c r="A19" t="s">
        <v>5</v>
      </c>
      <c r="B19" t="s">
        <v>93</v>
      </c>
    </row>
    <row r="20" spans="1:2" x14ac:dyDescent="0.25">
      <c r="A20" t="s">
        <v>19</v>
      </c>
      <c r="B20" t="s">
        <v>94</v>
      </c>
    </row>
    <row r="21" spans="1:2" x14ac:dyDescent="0.25">
      <c r="A21" t="s">
        <v>83</v>
      </c>
      <c r="B21" t="s">
        <v>21</v>
      </c>
    </row>
    <row r="22" spans="1:2" x14ac:dyDescent="0.25">
      <c r="A22" t="s">
        <v>20</v>
      </c>
      <c r="B22" t="s">
        <v>21</v>
      </c>
    </row>
    <row r="23" spans="1:2" x14ac:dyDescent="0.25">
      <c r="A23" t="s">
        <v>84</v>
      </c>
      <c r="B23" t="s">
        <v>92</v>
      </c>
    </row>
    <row r="24" spans="1:2" x14ac:dyDescent="0.25">
      <c r="A24" t="s">
        <v>85</v>
      </c>
      <c r="B24" t="s">
        <v>21</v>
      </c>
    </row>
    <row r="25" spans="1:2" x14ac:dyDescent="0.25">
      <c r="A25" t="s">
        <v>86</v>
      </c>
      <c r="B25"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426C-8596-4669-8709-F502B7E055E5}">
  <dimension ref="A1:B25"/>
  <sheetViews>
    <sheetView workbookViewId="0">
      <selection activeCell="P14" sqref="P14"/>
    </sheetView>
  </sheetViews>
  <sheetFormatPr defaultRowHeight="15" x14ac:dyDescent="0.25"/>
  <sheetData>
    <row r="1" spans="1:2" x14ac:dyDescent="0.25">
      <c r="A1" t="s">
        <v>72</v>
      </c>
      <c r="B1" t="s">
        <v>91</v>
      </c>
    </row>
    <row r="2" spans="1:2" x14ac:dyDescent="0.25">
      <c r="A2" t="s">
        <v>6</v>
      </c>
      <c r="B2" t="s">
        <v>91</v>
      </c>
    </row>
    <row r="3" spans="1:2" x14ac:dyDescent="0.25">
      <c r="A3" t="s">
        <v>73</v>
      </c>
      <c r="B3" t="s">
        <v>21</v>
      </c>
    </row>
    <row r="4" spans="1:2" x14ac:dyDescent="0.25">
      <c r="A4" t="s">
        <v>74</v>
      </c>
      <c r="B4" t="s">
        <v>21</v>
      </c>
    </row>
    <row r="5" spans="1:2" x14ac:dyDescent="0.25">
      <c r="A5" t="s">
        <v>75</v>
      </c>
      <c r="B5" t="s">
        <v>21</v>
      </c>
    </row>
    <row r="6" spans="1:2" x14ac:dyDescent="0.25">
      <c r="A6" t="s">
        <v>76</v>
      </c>
      <c r="B6" t="s">
        <v>92</v>
      </c>
    </row>
    <row r="7" spans="1:2" x14ac:dyDescent="0.25">
      <c r="A7" t="s">
        <v>29</v>
      </c>
      <c r="B7" t="s">
        <v>91</v>
      </c>
    </row>
    <row r="8" spans="1:2" x14ac:dyDescent="0.25">
      <c r="A8" t="s">
        <v>77</v>
      </c>
      <c r="B8" t="s">
        <v>91</v>
      </c>
    </row>
    <row r="9" spans="1:2" x14ac:dyDescent="0.25">
      <c r="A9" t="s">
        <v>78</v>
      </c>
      <c r="B9" t="s">
        <v>21</v>
      </c>
    </row>
    <row r="10" spans="1:2" x14ac:dyDescent="0.25">
      <c r="A10" t="s">
        <v>31</v>
      </c>
      <c r="B10" t="s">
        <v>21</v>
      </c>
    </row>
    <row r="11" spans="1:2" x14ac:dyDescent="0.25">
      <c r="A11" t="s">
        <v>32</v>
      </c>
      <c r="B11" t="s">
        <v>21</v>
      </c>
    </row>
    <row r="12" spans="1:2" x14ac:dyDescent="0.25">
      <c r="A12" t="s">
        <v>30</v>
      </c>
      <c r="B12" t="s">
        <v>91</v>
      </c>
    </row>
    <row r="13" spans="1:2" x14ac:dyDescent="0.25">
      <c r="A13" t="s">
        <v>79</v>
      </c>
      <c r="B13" t="s">
        <v>21</v>
      </c>
    </row>
    <row r="14" spans="1:2" x14ac:dyDescent="0.25">
      <c r="A14" t="s">
        <v>80</v>
      </c>
      <c r="B14" t="s">
        <v>21</v>
      </c>
    </row>
    <row r="15" spans="1:2" x14ac:dyDescent="0.25">
      <c r="A15" t="s">
        <v>18</v>
      </c>
      <c r="B15" t="s">
        <v>21</v>
      </c>
    </row>
    <row r="16" spans="1:2" x14ac:dyDescent="0.25">
      <c r="A16" t="s">
        <v>81</v>
      </c>
      <c r="B16" t="s">
        <v>21</v>
      </c>
    </row>
    <row r="17" spans="1:2" x14ac:dyDescent="0.25">
      <c r="A17" t="s">
        <v>82</v>
      </c>
      <c r="B17" t="s">
        <v>21</v>
      </c>
    </row>
    <row r="18" spans="1:2" x14ac:dyDescent="0.25">
      <c r="A18" t="s">
        <v>33</v>
      </c>
      <c r="B18" t="s">
        <v>21</v>
      </c>
    </row>
    <row r="19" spans="1:2" x14ac:dyDescent="0.25">
      <c r="A19" t="s">
        <v>5</v>
      </c>
      <c r="B19" t="s">
        <v>93</v>
      </c>
    </row>
    <row r="20" spans="1:2" x14ac:dyDescent="0.25">
      <c r="A20" t="s">
        <v>19</v>
      </c>
      <c r="B20" t="s">
        <v>94</v>
      </c>
    </row>
    <row r="21" spans="1:2" x14ac:dyDescent="0.25">
      <c r="A21" t="s">
        <v>83</v>
      </c>
      <c r="B21" t="s">
        <v>21</v>
      </c>
    </row>
    <row r="22" spans="1:2" x14ac:dyDescent="0.25">
      <c r="A22" t="s">
        <v>20</v>
      </c>
      <c r="B22" t="s">
        <v>21</v>
      </c>
    </row>
    <row r="23" spans="1:2" x14ac:dyDescent="0.25">
      <c r="A23" t="s">
        <v>84</v>
      </c>
      <c r="B23" t="s">
        <v>92</v>
      </c>
    </row>
    <row r="24" spans="1:2" x14ac:dyDescent="0.25">
      <c r="A24" t="s">
        <v>85</v>
      </c>
      <c r="B24" t="s">
        <v>21</v>
      </c>
    </row>
    <row r="25" spans="1:2" x14ac:dyDescent="0.25">
      <c r="A25" t="s">
        <v>86</v>
      </c>
      <c r="B25"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EA86-C83D-4AFF-A3CC-11F0587E2668}">
  <dimension ref="A1:B25"/>
  <sheetViews>
    <sheetView workbookViewId="0">
      <selection activeCell="D38" sqref="D38"/>
    </sheetView>
  </sheetViews>
  <sheetFormatPr defaultRowHeight="15" x14ac:dyDescent="0.25"/>
  <sheetData>
    <row r="1" spans="1:2" x14ac:dyDescent="0.25">
      <c r="A1" t="s">
        <v>72</v>
      </c>
      <c r="B1" t="s">
        <v>91</v>
      </c>
    </row>
    <row r="2" spans="1:2" x14ac:dyDescent="0.25">
      <c r="A2" t="s">
        <v>6</v>
      </c>
      <c r="B2" t="s">
        <v>91</v>
      </c>
    </row>
    <row r="3" spans="1:2" x14ac:dyDescent="0.25">
      <c r="A3" t="s">
        <v>73</v>
      </c>
      <c r="B3" t="s">
        <v>21</v>
      </c>
    </row>
    <row r="4" spans="1:2" x14ac:dyDescent="0.25">
      <c r="A4" t="s">
        <v>74</v>
      </c>
      <c r="B4" t="s">
        <v>21</v>
      </c>
    </row>
    <row r="5" spans="1:2" x14ac:dyDescent="0.25">
      <c r="A5" t="s">
        <v>75</v>
      </c>
      <c r="B5" t="s">
        <v>21</v>
      </c>
    </row>
    <row r="6" spans="1:2" x14ac:dyDescent="0.25">
      <c r="A6" t="s">
        <v>76</v>
      </c>
      <c r="B6" t="s">
        <v>92</v>
      </c>
    </row>
    <row r="7" spans="1:2" x14ac:dyDescent="0.25">
      <c r="A7" t="s">
        <v>29</v>
      </c>
      <c r="B7" t="s">
        <v>91</v>
      </c>
    </row>
    <row r="8" spans="1:2" x14ac:dyDescent="0.25">
      <c r="A8" t="s">
        <v>77</v>
      </c>
      <c r="B8" t="s">
        <v>91</v>
      </c>
    </row>
    <row r="9" spans="1:2" x14ac:dyDescent="0.25">
      <c r="A9" t="s">
        <v>78</v>
      </c>
      <c r="B9" t="s">
        <v>21</v>
      </c>
    </row>
    <row r="10" spans="1:2" x14ac:dyDescent="0.25">
      <c r="A10" t="s">
        <v>31</v>
      </c>
      <c r="B10" t="s">
        <v>21</v>
      </c>
    </row>
    <row r="11" spans="1:2" x14ac:dyDescent="0.25">
      <c r="A11" t="s">
        <v>32</v>
      </c>
      <c r="B11" t="s">
        <v>21</v>
      </c>
    </row>
    <row r="12" spans="1:2" x14ac:dyDescent="0.25">
      <c r="A12" t="s">
        <v>30</v>
      </c>
      <c r="B12" t="s">
        <v>91</v>
      </c>
    </row>
    <row r="13" spans="1:2" x14ac:dyDescent="0.25">
      <c r="A13" t="s">
        <v>79</v>
      </c>
      <c r="B13" t="s">
        <v>21</v>
      </c>
    </row>
    <row r="14" spans="1:2" x14ac:dyDescent="0.25">
      <c r="A14" t="s">
        <v>80</v>
      </c>
      <c r="B14" t="s">
        <v>21</v>
      </c>
    </row>
    <row r="15" spans="1:2" x14ac:dyDescent="0.25">
      <c r="A15" t="s">
        <v>18</v>
      </c>
      <c r="B15" t="s">
        <v>21</v>
      </c>
    </row>
    <row r="16" spans="1:2" x14ac:dyDescent="0.25">
      <c r="A16" t="s">
        <v>81</v>
      </c>
      <c r="B16" t="s">
        <v>21</v>
      </c>
    </row>
    <row r="17" spans="1:2" x14ac:dyDescent="0.25">
      <c r="A17" t="s">
        <v>82</v>
      </c>
      <c r="B17" t="s">
        <v>21</v>
      </c>
    </row>
    <row r="18" spans="1:2" x14ac:dyDescent="0.25">
      <c r="A18" t="s">
        <v>33</v>
      </c>
      <c r="B18" t="s">
        <v>21</v>
      </c>
    </row>
    <row r="19" spans="1:2" x14ac:dyDescent="0.25">
      <c r="A19" t="s">
        <v>5</v>
      </c>
      <c r="B19" t="s">
        <v>93</v>
      </c>
    </row>
    <row r="20" spans="1:2" x14ac:dyDescent="0.25">
      <c r="A20" t="s">
        <v>19</v>
      </c>
      <c r="B20" t="s">
        <v>94</v>
      </c>
    </row>
    <row r="21" spans="1:2" x14ac:dyDescent="0.25">
      <c r="A21" t="s">
        <v>83</v>
      </c>
      <c r="B21" t="s">
        <v>21</v>
      </c>
    </row>
    <row r="22" spans="1:2" x14ac:dyDescent="0.25">
      <c r="A22" t="s">
        <v>20</v>
      </c>
      <c r="B22" t="s">
        <v>21</v>
      </c>
    </row>
    <row r="23" spans="1:2" x14ac:dyDescent="0.25">
      <c r="A23" t="s">
        <v>84</v>
      </c>
      <c r="B23" t="s">
        <v>92</v>
      </c>
    </row>
    <row r="24" spans="1:2" x14ac:dyDescent="0.25">
      <c r="A24" t="s">
        <v>85</v>
      </c>
      <c r="B24" t="s">
        <v>21</v>
      </c>
    </row>
    <row r="25" spans="1:2" x14ac:dyDescent="0.25">
      <c r="A25" t="s">
        <v>86</v>
      </c>
      <c r="B25"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8187-F672-4A9C-A49E-4D419F96917B}">
  <dimension ref="A1:B25"/>
  <sheetViews>
    <sheetView workbookViewId="0">
      <selection activeCell="N21" sqref="N21"/>
    </sheetView>
  </sheetViews>
  <sheetFormatPr defaultRowHeight="15" x14ac:dyDescent="0.25"/>
  <sheetData>
    <row r="1" spans="1:2" x14ac:dyDescent="0.25">
      <c r="A1" t="s">
        <v>72</v>
      </c>
      <c r="B1" t="s">
        <v>91</v>
      </c>
    </row>
    <row r="2" spans="1:2" x14ac:dyDescent="0.25">
      <c r="A2" t="s">
        <v>6</v>
      </c>
      <c r="B2" t="s">
        <v>91</v>
      </c>
    </row>
    <row r="3" spans="1:2" x14ac:dyDescent="0.25">
      <c r="A3" t="s">
        <v>73</v>
      </c>
      <c r="B3" t="s">
        <v>21</v>
      </c>
    </row>
    <row r="4" spans="1:2" x14ac:dyDescent="0.25">
      <c r="A4" t="s">
        <v>74</v>
      </c>
      <c r="B4" t="s">
        <v>21</v>
      </c>
    </row>
    <row r="5" spans="1:2" x14ac:dyDescent="0.25">
      <c r="A5" t="s">
        <v>75</v>
      </c>
      <c r="B5" t="s">
        <v>21</v>
      </c>
    </row>
    <row r="6" spans="1:2" x14ac:dyDescent="0.25">
      <c r="A6" t="s">
        <v>76</v>
      </c>
      <c r="B6" t="s">
        <v>92</v>
      </c>
    </row>
    <row r="7" spans="1:2" x14ac:dyDescent="0.25">
      <c r="A7" t="s">
        <v>29</v>
      </c>
      <c r="B7" t="s">
        <v>91</v>
      </c>
    </row>
    <row r="8" spans="1:2" x14ac:dyDescent="0.25">
      <c r="A8" t="s">
        <v>77</v>
      </c>
      <c r="B8" t="s">
        <v>91</v>
      </c>
    </row>
    <row r="9" spans="1:2" x14ac:dyDescent="0.25">
      <c r="A9" t="s">
        <v>78</v>
      </c>
      <c r="B9" t="s">
        <v>21</v>
      </c>
    </row>
    <row r="10" spans="1:2" x14ac:dyDescent="0.25">
      <c r="A10" t="s">
        <v>31</v>
      </c>
      <c r="B10" t="s">
        <v>21</v>
      </c>
    </row>
    <row r="11" spans="1:2" x14ac:dyDescent="0.25">
      <c r="A11" t="s">
        <v>32</v>
      </c>
      <c r="B11" t="s">
        <v>21</v>
      </c>
    </row>
    <row r="12" spans="1:2" x14ac:dyDescent="0.25">
      <c r="A12" t="s">
        <v>30</v>
      </c>
      <c r="B12" t="s">
        <v>91</v>
      </c>
    </row>
    <row r="13" spans="1:2" x14ac:dyDescent="0.25">
      <c r="A13" t="s">
        <v>79</v>
      </c>
      <c r="B13" t="s">
        <v>21</v>
      </c>
    </row>
    <row r="14" spans="1:2" x14ac:dyDescent="0.25">
      <c r="A14" t="s">
        <v>80</v>
      </c>
      <c r="B14" t="s">
        <v>21</v>
      </c>
    </row>
    <row r="15" spans="1:2" x14ac:dyDescent="0.25">
      <c r="A15" t="s">
        <v>18</v>
      </c>
      <c r="B15" t="s">
        <v>21</v>
      </c>
    </row>
    <row r="16" spans="1:2" x14ac:dyDescent="0.25">
      <c r="A16" t="s">
        <v>81</v>
      </c>
      <c r="B16" t="s">
        <v>21</v>
      </c>
    </row>
    <row r="17" spans="1:2" x14ac:dyDescent="0.25">
      <c r="A17" t="s">
        <v>82</v>
      </c>
      <c r="B17" t="s">
        <v>21</v>
      </c>
    </row>
    <row r="18" spans="1:2" x14ac:dyDescent="0.25">
      <c r="A18" t="s">
        <v>33</v>
      </c>
      <c r="B18" t="s">
        <v>21</v>
      </c>
    </row>
    <row r="19" spans="1:2" x14ac:dyDescent="0.25">
      <c r="A19" t="s">
        <v>5</v>
      </c>
      <c r="B19" t="s">
        <v>93</v>
      </c>
    </row>
    <row r="20" spans="1:2" x14ac:dyDescent="0.25">
      <c r="A20" t="s">
        <v>19</v>
      </c>
      <c r="B20" t="s">
        <v>94</v>
      </c>
    </row>
    <row r="21" spans="1:2" x14ac:dyDescent="0.25">
      <c r="A21" t="s">
        <v>83</v>
      </c>
      <c r="B21" t="s">
        <v>21</v>
      </c>
    </row>
    <row r="22" spans="1:2" x14ac:dyDescent="0.25">
      <c r="A22" t="s">
        <v>20</v>
      </c>
      <c r="B22" t="s">
        <v>21</v>
      </c>
    </row>
    <row r="23" spans="1:2" x14ac:dyDescent="0.25">
      <c r="A23" t="s">
        <v>84</v>
      </c>
      <c r="B23" t="s">
        <v>92</v>
      </c>
    </row>
    <row r="24" spans="1:2" x14ac:dyDescent="0.25">
      <c r="A24" t="s">
        <v>85</v>
      </c>
      <c r="B24" t="s">
        <v>21</v>
      </c>
    </row>
    <row r="25" spans="1:2" x14ac:dyDescent="0.25">
      <c r="A25" t="s">
        <v>86</v>
      </c>
      <c r="B25" t="s">
        <v>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E689-E203-474B-8922-2BED4E7EE647}">
  <dimension ref="A1:B25"/>
  <sheetViews>
    <sheetView workbookViewId="0">
      <selection activeCell="N21" sqref="N21"/>
    </sheetView>
  </sheetViews>
  <sheetFormatPr defaultRowHeight="15" x14ac:dyDescent="0.25"/>
  <sheetData>
    <row r="1" spans="1:2" x14ac:dyDescent="0.25">
      <c r="A1" t="s">
        <v>72</v>
      </c>
      <c r="B1" t="s">
        <v>91</v>
      </c>
    </row>
    <row r="2" spans="1:2" x14ac:dyDescent="0.25">
      <c r="A2" t="s">
        <v>6</v>
      </c>
      <c r="B2" t="s">
        <v>91</v>
      </c>
    </row>
    <row r="3" spans="1:2" x14ac:dyDescent="0.25">
      <c r="A3" t="s">
        <v>73</v>
      </c>
      <c r="B3" t="s">
        <v>21</v>
      </c>
    </row>
    <row r="4" spans="1:2" x14ac:dyDescent="0.25">
      <c r="A4" t="s">
        <v>74</v>
      </c>
      <c r="B4" t="s">
        <v>21</v>
      </c>
    </row>
    <row r="5" spans="1:2" x14ac:dyDescent="0.25">
      <c r="A5" t="s">
        <v>75</v>
      </c>
      <c r="B5" t="s">
        <v>21</v>
      </c>
    </row>
    <row r="6" spans="1:2" x14ac:dyDescent="0.25">
      <c r="A6" t="s">
        <v>76</v>
      </c>
      <c r="B6" t="s">
        <v>92</v>
      </c>
    </row>
    <row r="7" spans="1:2" x14ac:dyDescent="0.25">
      <c r="A7" t="s">
        <v>29</v>
      </c>
      <c r="B7" t="s">
        <v>91</v>
      </c>
    </row>
    <row r="8" spans="1:2" x14ac:dyDescent="0.25">
      <c r="A8" t="s">
        <v>77</v>
      </c>
      <c r="B8" t="s">
        <v>91</v>
      </c>
    </row>
    <row r="9" spans="1:2" x14ac:dyDescent="0.25">
      <c r="A9" t="s">
        <v>78</v>
      </c>
      <c r="B9" t="s">
        <v>21</v>
      </c>
    </row>
    <row r="10" spans="1:2" x14ac:dyDescent="0.25">
      <c r="A10" t="s">
        <v>31</v>
      </c>
      <c r="B10" t="s">
        <v>21</v>
      </c>
    </row>
    <row r="11" spans="1:2" x14ac:dyDescent="0.25">
      <c r="A11" t="s">
        <v>32</v>
      </c>
      <c r="B11" t="s">
        <v>21</v>
      </c>
    </row>
    <row r="12" spans="1:2" x14ac:dyDescent="0.25">
      <c r="A12" t="s">
        <v>30</v>
      </c>
      <c r="B12" t="s">
        <v>91</v>
      </c>
    </row>
    <row r="13" spans="1:2" x14ac:dyDescent="0.25">
      <c r="A13" t="s">
        <v>79</v>
      </c>
      <c r="B13" t="s">
        <v>21</v>
      </c>
    </row>
    <row r="14" spans="1:2" x14ac:dyDescent="0.25">
      <c r="A14" t="s">
        <v>80</v>
      </c>
      <c r="B14" t="s">
        <v>21</v>
      </c>
    </row>
    <row r="15" spans="1:2" x14ac:dyDescent="0.25">
      <c r="A15" t="s">
        <v>18</v>
      </c>
      <c r="B15" t="s">
        <v>21</v>
      </c>
    </row>
    <row r="16" spans="1:2" x14ac:dyDescent="0.25">
      <c r="A16" t="s">
        <v>81</v>
      </c>
      <c r="B16" t="s">
        <v>21</v>
      </c>
    </row>
    <row r="17" spans="1:2" x14ac:dyDescent="0.25">
      <c r="A17" t="s">
        <v>82</v>
      </c>
      <c r="B17" t="s">
        <v>21</v>
      </c>
    </row>
    <row r="18" spans="1:2" x14ac:dyDescent="0.25">
      <c r="A18" t="s">
        <v>33</v>
      </c>
      <c r="B18" t="s">
        <v>21</v>
      </c>
    </row>
    <row r="19" spans="1:2" x14ac:dyDescent="0.25">
      <c r="A19" t="s">
        <v>5</v>
      </c>
      <c r="B19" t="s">
        <v>93</v>
      </c>
    </row>
    <row r="20" spans="1:2" x14ac:dyDescent="0.25">
      <c r="A20" t="s">
        <v>19</v>
      </c>
      <c r="B20" t="s">
        <v>94</v>
      </c>
    </row>
    <row r="21" spans="1:2" x14ac:dyDescent="0.25">
      <c r="A21" t="s">
        <v>83</v>
      </c>
      <c r="B21" t="s">
        <v>21</v>
      </c>
    </row>
    <row r="22" spans="1:2" x14ac:dyDescent="0.25">
      <c r="A22" t="s">
        <v>20</v>
      </c>
      <c r="B22" t="s">
        <v>21</v>
      </c>
    </row>
    <row r="23" spans="1:2" x14ac:dyDescent="0.25">
      <c r="A23" t="s">
        <v>84</v>
      </c>
      <c r="B23" t="s">
        <v>92</v>
      </c>
    </row>
    <row r="24" spans="1:2" x14ac:dyDescent="0.25">
      <c r="A24" t="s">
        <v>85</v>
      </c>
      <c r="B24" t="s">
        <v>21</v>
      </c>
    </row>
    <row r="25" spans="1:2" x14ac:dyDescent="0.25">
      <c r="A25" t="s">
        <v>86</v>
      </c>
      <c r="B25" t="s">
        <v>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25AA-BFBC-4A68-B08B-FCEC0EA9823D}">
  <dimension ref="A1:B25"/>
  <sheetViews>
    <sheetView workbookViewId="0">
      <selection activeCell="M22" sqref="M22"/>
    </sheetView>
  </sheetViews>
  <sheetFormatPr defaultRowHeight="15" x14ac:dyDescent="0.25"/>
  <sheetData>
    <row r="1" spans="1:2" x14ac:dyDescent="0.25">
      <c r="A1" t="s">
        <v>72</v>
      </c>
      <c r="B1" t="s">
        <v>91</v>
      </c>
    </row>
    <row r="2" spans="1:2" x14ac:dyDescent="0.25">
      <c r="A2" t="s">
        <v>6</v>
      </c>
      <c r="B2" t="s">
        <v>91</v>
      </c>
    </row>
    <row r="3" spans="1:2" x14ac:dyDescent="0.25">
      <c r="A3" t="s">
        <v>73</v>
      </c>
      <c r="B3" t="s">
        <v>21</v>
      </c>
    </row>
    <row r="4" spans="1:2" x14ac:dyDescent="0.25">
      <c r="A4" t="s">
        <v>74</v>
      </c>
      <c r="B4" t="s">
        <v>21</v>
      </c>
    </row>
    <row r="5" spans="1:2" x14ac:dyDescent="0.25">
      <c r="A5" t="s">
        <v>75</v>
      </c>
      <c r="B5" t="s">
        <v>21</v>
      </c>
    </row>
    <row r="6" spans="1:2" x14ac:dyDescent="0.25">
      <c r="A6" t="s">
        <v>76</v>
      </c>
      <c r="B6" t="s">
        <v>92</v>
      </c>
    </row>
    <row r="7" spans="1:2" x14ac:dyDescent="0.25">
      <c r="A7" t="s">
        <v>29</v>
      </c>
      <c r="B7" t="s">
        <v>91</v>
      </c>
    </row>
    <row r="8" spans="1:2" x14ac:dyDescent="0.25">
      <c r="A8" t="s">
        <v>77</v>
      </c>
      <c r="B8" t="s">
        <v>91</v>
      </c>
    </row>
    <row r="9" spans="1:2" x14ac:dyDescent="0.25">
      <c r="A9" t="s">
        <v>78</v>
      </c>
      <c r="B9" t="s">
        <v>21</v>
      </c>
    </row>
    <row r="10" spans="1:2" x14ac:dyDescent="0.25">
      <c r="A10" t="s">
        <v>31</v>
      </c>
      <c r="B10" t="s">
        <v>21</v>
      </c>
    </row>
    <row r="11" spans="1:2" x14ac:dyDescent="0.25">
      <c r="A11" t="s">
        <v>32</v>
      </c>
      <c r="B11" t="s">
        <v>21</v>
      </c>
    </row>
    <row r="12" spans="1:2" x14ac:dyDescent="0.25">
      <c r="A12" t="s">
        <v>30</v>
      </c>
      <c r="B12" t="s">
        <v>91</v>
      </c>
    </row>
    <row r="13" spans="1:2" x14ac:dyDescent="0.25">
      <c r="A13" t="s">
        <v>79</v>
      </c>
      <c r="B13" t="s">
        <v>21</v>
      </c>
    </row>
    <row r="14" spans="1:2" x14ac:dyDescent="0.25">
      <c r="A14" t="s">
        <v>80</v>
      </c>
      <c r="B14" t="s">
        <v>21</v>
      </c>
    </row>
    <row r="15" spans="1:2" x14ac:dyDescent="0.25">
      <c r="A15" t="s">
        <v>18</v>
      </c>
      <c r="B15" t="s">
        <v>21</v>
      </c>
    </row>
    <row r="16" spans="1:2" x14ac:dyDescent="0.25">
      <c r="A16" t="s">
        <v>81</v>
      </c>
      <c r="B16" t="s">
        <v>21</v>
      </c>
    </row>
    <row r="17" spans="1:2" x14ac:dyDescent="0.25">
      <c r="A17" t="s">
        <v>82</v>
      </c>
      <c r="B17" t="s">
        <v>21</v>
      </c>
    </row>
    <row r="18" spans="1:2" x14ac:dyDescent="0.25">
      <c r="A18" t="s">
        <v>33</v>
      </c>
      <c r="B18" t="s">
        <v>21</v>
      </c>
    </row>
    <row r="19" spans="1:2" x14ac:dyDescent="0.25">
      <c r="A19" t="s">
        <v>5</v>
      </c>
      <c r="B19" t="s">
        <v>93</v>
      </c>
    </row>
    <row r="20" spans="1:2" x14ac:dyDescent="0.25">
      <c r="A20" t="s">
        <v>19</v>
      </c>
      <c r="B20" t="s">
        <v>94</v>
      </c>
    </row>
    <row r="21" spans="1:2" x14ac:dyDescent="0.25">
      <c r="A21" t="s">
        <v>83</v>
      </c>
      <c r="B21" t="s">
        <v>21</v>
      </c>
    </row>
    <row r="22" spans="1:2" x14ac:dyDescent="0.25">
      <c r="A22" t="s">
        <v>20</v>
      </c>
      <c r="B22" t="s">
        <v>21</v>
      </c>
    </row>
    <row r="23" spans="1:2" x14ac:dyDescent="0.25">
      <c r="A23" t="s">
        <v>84</v>
      </c>
      <c r="B23" t="s">
        <v>92</v>
      </c>
    </row>
    <row r="24" spans="1:2" x14ac:dyDescent="0.25">
      <c r="A24" t="s">
        <v>85</v>
      </c>
      <c r="B24" t="s">
        <v>21</v>
      </c>
    </row>
    <row r="25" spans="1:2" x14ac:dyDescent="0.25">
      <c r="A25" t="s">
        <v>86</v>
      </c>
      <c r="B25"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SHOPPABLE SERVICES</vt:lpstr>
      <vt:lpstr>Payers</vt:lpstr>
      <vt:lpstr>IP R&amp;B</vt:lpstr>
      <vt:lpstr>DIAG EXAM</vt:lpstr>
      <vt:lpstr>Eval w Med</vt:lpstr>
      <vt:lpstr>SUBS HOSP 15 - 24</vt:lpstr>
      <vt:lpstr>SUBS HOSP 25 - 34</vt:lpstr>
      <vt:lpstr>SUBS HOSP 35</vt:lpstr>
      <vt:lpstr>DIS LT 30</vt:lpstr>
      <vt:lpstr>DIS 31</vt:lpstr>
      <vt:lpstr>INIT</vt:lpstr>
      <vt:lpstr>EDUC</vt:lpstr>
      <vt:lpstr>GRP PSYCH</vt:lpstr>
      <vt:lpstr>GT ACT</vt:lpstr>
      <vt:lpstr>GT INTR</vt:lpstr>
      <vt:lpstr>GT PG</vt:lpstr>
      <vt:lpstr>INTR PSYCH</vt:lpstr>
      <vt:lpstr>PHP</vt:lpstr>
      <vt:lpstr>PHP PER DIEM</vt:lpstr>
    </vt:vector>
  </TitlesOfParts>
  <Company>Haven Behavioral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Butcher</dc:creator>
  <cp:lastModifiedBy>Carolyn Butcher</cp:lastModifiedBy>
  <dcterms:created xsi:type="dcterms:W3CDTF">2024-11-13T14:48:20Z</dcterms:created>
  <dcterms:modified xsi:type="dcterms:W3CDTF">2024-12-13T15:15:34Z</dcterms:modified>
</cp:coreProperties>
</file>